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20" windowWidth="19350" windowHeight="9645" activeTab="1"/>
  </bookViews>
  <sheets>
    <sheet name="Contributor" sheetId="1" r:id="rId1"/>
    <sheet name="Data input" sheetId="2" r:id="rId2"/>
    <sheet name="Undo" sheetId="3" state="hidden" r:id="rId3"/>
    <sheet name="Indicators" sheetId="4" r:id="rId4"/>
  </sheets>
  <definedNames>
    <definedName name="_xlnm.Print_Area" localSheetId="1">'Data input'!$A$1:$Q$218</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146"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146"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146" authorId="2">
      <text>
        <r>
          <rPr>
            <b/>
            <sz val="8"/>
            <rFont val="Tahoma"/>
            <family val="2"/>
          </rPr>
          <t>If the service is a network service  :
How many user requests are annually on that network service?   
 (Num)</t>
        </r>
        <r>
          <rPr>
            <sz val="8"/>
            <rFont val="Tahoma"/>
            <family val="0"/>
          </rPr>
          <t xml:space="preserve">
</t>
        </r>
      </text>
    </comment>
    <comment ref="Q146"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146"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146" authorId="3">
      <text>
        <r>
          <rPr>
            <b/>
            <sz val="8"/>
            <rFont val="Tahoma"/>
            <family val="0"/>
          </rPr>
          <t>Is the service a spatial data service?
Yes =1, No = 0</t>
        </r>
        <r>
          <rPr>
            <sz val="8"/>
            <rFont val="Tahoma"/>
            <family val="0"/>
          </rPr>
          <t xml:space="preserve">
</t>
        </r>
      </text>
    </comment>
    <comment ref="D146" authorId="3">
      <text>
        <r>
          <rPr>
            <b/>
            <sz val="8"/>
            <rFont val="Tahoma"/>
            <family val="0"/>
          </rPr>
          <t>Is the service a network service?
Yes =1, No = 0</t>
        </r>
        <r>
          <rPr>
            <sz val="8"/>
            <rFont val="Tahoma"/>
            <family val="0"/>
          </rPr>
          <t xml:space="preserve">
</t>
        </r>
      </text>
    </comment>
    <comment ref="R146" authorId="3">
      <text>
        <r>
          <rPr>
            <b/>
            <sz val="8"/>
            <rFont val="Tahoma"/>
            <family val="0"/>
          </rPr>
          <t>Insert the name of the service.</t>
        </r>
      </text>
    </comment>
    <comment ref="S146" authorId="3">
      <text>
        <r>
          <rPr>
            <b/>
            <sz val="8"/>
            <rFont val="Tahoma"/>
            <family val="0"/>
          </rPr>
          <t>Insert the url of the service.</t>
        </r>
      </text>
    </comment>
    <comment ref="T146"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<sst xmlns="http://schemas.openxmlformats.org/spreadsheetml/2006/main" count="1036" uniqueCount="384">
  <si>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</si>
  <si>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</si>
  <si>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</si>
  <si>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</si>
  <si>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</si>
  <si>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</si>
  <si>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</si>
  <si>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</si>
  <si>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</si>
  <si>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</si>
  <si>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</si>
  <si>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</si>
  <si>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</si>
  <si>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</si>
  <si>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</si>
  <si>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</si>
  <si>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</si>
  <si>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</si>
  <si>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</si>
  <si>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</si>
  <si>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</si>
  <si>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</si>
  <si>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</si>
  <si>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</si>
  <si>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17. Bio-geographical regions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</si>
  <si>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</si>
  <si>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</si>
  <si>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</si>
  <si>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</si>
  <si>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</si>
  <si>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</si>
  <si>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</si>
  <si>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</si>
  <si>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</si>
  <si>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</si>
  <si>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</si>
  <si>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</si>
  <si>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</si>
  <si>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</si>
  <si>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</si>
  <si>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</si>
  <si>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</si>
  <si>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</si>
  <si>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</si>
  <si>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</si>
  <si>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</si>
  <si>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</si>
  <si>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</si>
  <si>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</si>
  <si>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</si>
  <si>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</si>
  <si>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</si>
  <si>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</si>
  <si>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</si>
  <si>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</si>
  <si>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</si>
  <si>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</si>
  <si>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</si>
  <si>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</si>
  <si>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</si>
  <si>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</si>
  <si>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</si>
  <si>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</si>
  <si>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</si>
  <si>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</si>
  <si>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</si>
  <si>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</si>
  <si>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</si>
  <si>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</si>
  <si>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</si>
  <si>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</si>
  <si>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</si>
  <si>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</si>
  <si>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</si>
  <si>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</si>
  <si>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</si>
  <si>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</si>
  <si>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</si>
  <si>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</si>
  <si>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</si>
  <si>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</si>
  <si>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</si>
  <si>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</si>
  <si>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</si>
  <si>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</si>
  <si>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</si>
  <si>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</si>
  <si>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</si>
  <si>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</si>
  <si>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</si>
  <si>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</si>
  <si>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</si>
  <si>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</si>
  <si>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</si>
  <si>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</si>
  <si>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</si>
  <si>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</si>
  <si>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</si>
  <si>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</si>
  <si>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</si>
  <si>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</si>
  <si>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</si>
  <si>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</si>
  <si>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</si>
  <si>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</si>
  <si>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</si>
  <si>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</si>
  <si>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</si>
  <si>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</si>
  <si>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</si>
  <si>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</si>
  <si>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</si>
  <si>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</si>
  <si>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</si>
  <si>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</si>
  <si>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</si>
  <si>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</si>
  <si>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</si>
  <si>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</si>
  <si>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</si>
  <si>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</si>
  <si>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</si>
  <si>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</si>
  <si>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</si>
  <si>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</si>
  <si>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</si>
  <si>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</si>
  <si>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</si>
  <si>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</si>
  <si>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</si>
  <si>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</si>
  <si>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</si>
  <si>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</si>
  <si>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</si>
  <si>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</si>
  <si>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</si>
  <si>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</si>
  <si>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</si>
  <si>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</si>
  <si>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</si>
  <si>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</si>
  <si>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</si>
  <si>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</si>
  <si>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</si>
  <si>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</si>
  <si>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</si>
  <si>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</si>
  <si>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</si>
  <si>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</si>
  <si>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</si>
  <si>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</si>
  <si>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</si>
  <si>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</si>
  <si>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</si>
  <si>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</si>
  <si>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</si>
  <si>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</si>
  <si>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</si>
  <si>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</si>
  <si>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</si>
  <si>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</si>
  <si>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</si>
  <si>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</si>
  <si>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</si>
  <si>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</si>
  <si>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</si>
  <si>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</si>
  <si>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</si>
  <si>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</si>
  <si>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</si>
  <si>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</si>
  <si>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</si>
  <si>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</si>
  <si>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</si>
  <si>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</si>
  <si>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</si>
  <si>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</si>
  <si>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</si>
  <si>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</si>
  <si>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</si>
  <si>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</si>
  <si>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</si>
  <si>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</si>
  <si>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</si>
  <si>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</si>
  <si>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</si>
  <si>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</si>
  <si>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</si>
  <si>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</si>
  <si>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</si>
  <si>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</si>
  <si>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</si>
  <si>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</si>
  <si>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</si>
  <si>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</si>
  <si>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</si>
  <si>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</si>
  <si>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</si>
  <si>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</si>
  <si>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</si>
  <si>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</si>
  <si>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</si>
  <si>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</si>
  <si>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</si>
  <si>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</si>
  <si>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</si>
  <si>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</si>
  <si>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</si>
  <si>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</si>
  <si>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</si>
  <si>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</si>
  <si>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</si>
  <si>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</si>
  <si>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</si>
  <si>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</si>
  <si>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</si>
  <si>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</si>
  <si>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</si>
  <si>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</si>
  <si>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</si>
  <si>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</si>
  <si>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</si>
  <si>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</si>
  <si>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</si>
  <si>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</si>
  <si>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</si>
  <si>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</si>
  <si>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</si>
  <si>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</si>
  <si>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</si>
  <si>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</si>
  <si>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</si>
  <si>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</si>
  <si>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</si>
  <si>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</si>
  <si>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</si>
  <si>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</si>
  <si>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</si>
  <si>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</si>
  <si>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</si>
  <si>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</si>
  <si>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</si>
  <si>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</si>
  <si>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</si>
  <si>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</si>
  <si>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</si>
  <si>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</si>
  <si>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</si>
  <si>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</si>
  <si>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</si>
  <si>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</si>
  <si>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</si>
  <si>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</si>
  <si>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</si>
  <si>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</si>
  <si>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</si>
  <si>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</si>
  <si>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</si>
  <si>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</si>
  <si>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</si>
  <si>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</si>
  <si>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</si>
  <si>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</si>
  <si>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</si>
  <si>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</si>
  <si>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</si>
  <si>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</si>
  <si>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</si>
  <si>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</si>
  <si>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</si>
  <si>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</si>
  <si>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</si>
  <si>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</si>
  <si>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</si>
  <si>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</si>
  <si>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</si>
  <si>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</si>
  <si>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</si>
  <si>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</si>
  <si>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</si>
  <si>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</si>
  <si>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</si>
  <si>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</si>
  <si>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</si>
  <si>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</si>
  <si>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</si>
  <si>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</si>
  <si>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</si>
  <si>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</si>
  <si>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</si>
  <si>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</si>
  <si>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</si>
  <si>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</si>
  <si>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</si>
  <si>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</si>
  <si>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</si>
  <si>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</si>
  <si>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</si>
  <si>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</si>
  <si>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</si>
  <si>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</si>
  <si>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</si>
  <si>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</si>
  <si>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</si>
  <si>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</si>
  <si>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</si>
  <si>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 xml:space="preserve">Database of Georeference framework of the Republic of Lithuania GDB10LT </t>
  </si>
  <si>
    <t xml:space="preserve">Database of Georeference framework of the Republic of Lithuania GDB50LT </t>
  </si>
  <si>
    <t xml:space="preserve">Database of Georeference framework of the Republic of Lithuania GDB250LT </t>
  </si>
  <si>
    <t>EuroRegionalMap  database part of the Republic of Lithuania</t>
  </si>
  <si>
    <t>EuroGlobalMap  database part of the Republic of Lithuania</t>
  </si>
  <si>
    <t>Address Register of the Republic of Lithuania</t>
  </si>
  <si>
    <t>EuroBoundaryMap  database part of the Republic of Lithuania</t>
  </si>
  <si>
    <t>Realty Cadastre of the Republic of Lithuania</t>
  </si>
  <si>
    <t xml:space="preserve">Database of Georeference framework of the Republic of Lithuania GDB5LT </t>
  </si>
  <si>
    <t>Cadastre of Rivers, lakes and reservoirs of the Republic of Lithuania</t>
  </si>
  <si>
    <t>Hydrological annual data</t>
  </si>
  <si>
    <t>Hydrological indicators</t>
  </si>
  <si>
    <t>Database of Special Land Use Conditions of the Republic of Lithuania SŽNS_DB10LT at Scale 1:10 000</t>
  </si>
  <si>
    <t>State Cadastre for Protected Areas of Lithuania. Natura 2000 sites.</t>
  </si>
  <si>
    <t>Register of Cultural Heritage Information System</t>
  </si>
  <si>
    <t>Digital Terrain Model for the Teritory of Republic of Lithuania SRM_LT</t>
  </si>
  <si>
    <t>Spatial Laser Scanning Points data SEŽP</t>
  </si>
  <si>
    <t>Spatial Laser Scanning Points data of the Republic of Lithuania SEŽP_0,5LT</t>
  </si>
  <si>
    <t>Geodetic and Cartographic Control Information System GKPIS</t>
  </si>
  <si>
    <t>Shoreline measurement data</t>
  </si>
  <si>
    <t>Depths along the shoreline</t>
  </si>
  <si>
    <t>Land block identification database of the Republic of Lithuania at scale 1:10 000 KŽS_DB10LT</t>
  </si>
  <si>
    <t>Regional land inventory database of the Republic of Lithuania at scale 1:50 000  ŽInv_DB50LT</t>
  </si>
  <si>
    <t>Forest cadastre of the Republic of Lithuania</t>
  </si>
  <si>
    <t>CORINE land cover data</t>
  </si>
  <si>
    <t>Map of Lithuanian Swamps and Moors at scale 1:200 000</t>
  </si>
  <si>
    <t>Digital Raster Orthophotographic Map of the Republic of Lithuania ORT10LT at scale 1:10000</t>
  </si>
  <si>
    <t>Digital Raster Orthophotographic Map of Settlements of the Republic of Lithuania ORT5LT at scale 1:5000</t>
  </si>
  <si>
    <t>Digital Raster Orthophotographic Map of County Centers of the Republic of Lithuania ORT2LT at scale 1:2000</t>
  </si>
  <si>
    <t>Member State: Lithuania</t>
  </si>
  <si>
    <t>Statistical information system data</t>
  </si>
  <si>
    <t>Real Property Cadastre of the Republic of Lithuania</t>
  </si>
  <si>
    <t>Soil Database of the Republic of Lithuania at scale 1:10 000 Dirv_DB10LT</t>
  </si>
  <si>
    <t>Land block database of the Republic of Lithuania at scale 1:10 000 KŽS_DB10LT</t>
  </si>
  <si>
    <t>State Register of objects of state importance and hazardous objects</t>
  </si>
  <si>
    <t>Surface water monitoring points</t>
  </si>
  <si>
    <t>Map of meteorological observation stations</t>
  </si>
  <si>
    <t>Map of hydrological observation stations</t>
  </si>
  <si>
    <t>Map of agrometeorological observation stations</t>
  </si>
  <si>
    <t>Hydrotechnical constructions and objects</t>
  </si>
  <si>
    <t xml:space="preserve">Database of the Lithuanian Land Melioration Situation and Soaking Mel_DB10LT at Scale 1:10 00 </t>
  </si>
  <si>
    <t xml:space="preserve">Statistical information system data. </t>
  </si>
  <si>
    <t>Flood risk area of Nemunas river</t>
  </si>
  <si>
    <t>General ozone data</t>
  </si>
  <si>
    <t>Sun ultraviolet radiation data</t>
  </si>
  <si>
    <t>Sun radiation data</t>
  </si>
  <si>
    <t>State air monitoring data</t>
  </si>
  <si>
    <t>Metheorological observation data</t>
  </si>
  <si>
    <t>Data of information system of protected species</t>
  </si>
  <si>
    <t>National Road Information System data</t>
  </si>
  <si>
    <t>LT</t>
  </si>
  <si>
    <t xml:space="preserve">Saulius.Urbanas@nzt.lt </t>
  </si>
  <si>
    <t>eng</t>
  </si>
  <si>
    <t>Territorial planning document register of the Republic of Lithuania</t>
  </si>
  <si>
    <t>State geological information system (GEOLIS) data (Lithuanian quaternary geological map at scale 1:200 000; Lithuanian pre-quaternary geological map at scale 1:200 000; Lithuanian pre-quaternary stratons structural map at scale 1:200 000; Lithuanian geomorphological map at scale 1:200 000; Intermorainic complex aquifer thickness and the absolute height maps at scale 1:200 000)</t>
  </si>
  <si>
    <t>State underground water information system (underground water basins; main pre-quaternary aquifers hydrogeological map at scale 1:200 000)</t>
  </si>
  <si>
    <t>State geological information system (GEOLIS) data (potential pollution sources)</t>
  </si>
  <si>
    <t>State geological information system (GEOLIS) data (groundwater national monitoring posts)</t>
  </si>
  <si>
    <t>Registry of underground (borings part; resource part: mining areas, watering places)</t>
  </si>
  <si>
    <t>Registry of underground (resource part; protection zones of watering places)</t>
  </si>
  <si>
    <t>State geological information system (GEOLIS) data (limits of Lithuania karst regions; geological processes and phenomena)</t>
  </si>
  <si>
    <t>Registry of underground (resource part data)</t>
  </si>
  <si>
    <t>National Land Service under the Ministry of Agriculture of the Republic of Lithuania</t>
  </si>
  <si>
    <t>National land Service</t>
  </si>
  <si>
    <t>SE "Registru centras"</t>
  </si>
  <si>
    <t>Lithuanian Road administration</t>
  </si>
  <si>
    <t>Environmental Protection Agency</t>
  </si>
  <si>
    <t>Lithuanian Hydrometeorological Service</t>
  </si>
  <si>
    <t>River basins</t>
  </si>
  <si>
    <t xml:space="preserve">Lithuanian Geological Survey </t>
  </si>
  <si>
    <t>State Service for Protected Areas</t>
  </si>
  <si>
    <t>Ministry of Environment</t>
  </si>
  <si>
    <t>Department of Cultural Heritage</t>
  </si>
  <si>
    <t>Maritime Safety Administration</t>
  </si>
  <si>
    <t>State Forest Service</t>
  </si>
  <si>
    <t>Department of Statistics</t>
  </si>
  <si>
    <t>STATE TERRITORIAL PLANNING AND CONSTRUCTION INSPECTORATE</t>
  </si>
  <si>
    <t xml:space="preserve">Fire and Rescue Department </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</si>
</sst>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50">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1">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0" fillId="32" borderId="15" xfId="0" applyFill="1" applyBorder="1" applyAlignment="1">
      <alignmen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2" fontId="0" fillId="4" borderId="21"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9" fillId="32" borderId="24" xfId="3" applyFill="1" applyBorder="1" applyAlignment="1">
      <alignment horizontal="left"/>
    </xf>
    <xf numFmtId="0" fontId="0" fillId="32" borderId="52"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9" fillId="32" borderId="30" xfId="3" applyFill="1" applyBorder="1" applyAlignment="1">
      <alignment horizontal="left"/>
    </xf>
    <xf numFmtId="0" fontId="0" fillId="32" borderId="53"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3" xfId="1" applyNumberFormat="1" applyFill="1" applyBorder="1" applyAlignment="1">
      <alignment/>
    </xf>
    <xf numFmtId="3" fontId="1" fillId="34" borderId="53"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4"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2"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4"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2"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30" xfId="0" applyNumberFormat="1" applyFont="1" applyFill="1" applyBorder="1" applyAlignment="1" applyProtection="1">
      <alignmen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0" xfId="3"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42" xfId="0"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4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3" fontId="0" fillId="40" borderId="21" xfId="3" applyNumberFormat="1" applyFont="1" applyFill="1" applyBorder="1" applyAlignment="1" applyProtection="1">
      <alignment/>
      <protection locked="0"/>
    </xf>
    <xf numFmtId="3" fontId="0" fillId="0" borderId="21" xfId="3" applyNumberFormat="1" applyFont="1" applyFill="1" applyBorder="1" applyAlignment="1" applyProtection="1">
      <alignment/>
      <protection locked="0"/>
    </xf>
    <xf numFmtId="3" fontId="0" fillId="4" borderId="12" xfId="3" applyNumberFormat="1" applyFont="1" applyFill="1" applyBorder="1" applyAlignment="1" applyProtection="1">
      <alignment/>
      <protection locked="0"/>
    </xf>
    <xf numFmtId="0" fontId="9" fillId="32" borderId="27" xfId="0" applyFont="1" applyFill="1" applyBorder="1" applyAlignment="1" applyProtection="1">
      <alignment horizontal="left"/>
      <protection locked="0"/>
    </xf>
    <xf numFmtId="0" fontId="9" fillId="32" borderId="27" xfId="3" applyFont="1" applyFill="1" applyBorder="1" applyAlignment="1" applyProtection="1">
      <alignment horizontal="left"/>
      <protection locked="0"/>
    </xf>
    <xf numFmtId="0" fontId="1" fillId="32" borderId="40" xfId="0" applyFont="1" applyFill="1" applyBorder="1" applyAlignment="1">
      <alignment wrapText="1"/>
    </xf>
    <xf numFmtId="0" fontId="0" fillId="0" borderId="30" xfId="0" applyBorder="1" applyAlignment="1">
      <alignment/>
    </xf>
    <xf numFmtId="0" fontId="1" fillId="32"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Saulius.Urbanas@nzt.lt"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C14" sqref="C14"/>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7" t="s">
        <v>250</v>
      </c>
      <c r="B1" s="440"/>
      <c r="C1" s="442">
        <v>2010</v>
      </c>
      <c r="D1" s="443"/>
    </row>
    <row r="2" spans="1:4" ht="18">
      <c r="A2" s="438" t="s">
        <v>251</v>
      </c>
      <c r="B2" s="128"/>
      <c r="C2" s="444" t="s">
        <v>356</v>
      </c>
      <c r="D2" s="445" t="s">
        <v>255</v>
      </c>
    </row>
    <row r="3" spans="1:4" ht="18">
      <c r="A3" s="438" t="s">
        <v>252</v>
      </c>
      <c r="B3" s="128"/>
      <c r="C3" s="446" t="s">
        <v>368</v>
      </c>
      <c r="D3" s="446"/>
    </row>
    <row r="4" spans="1:4" ht="18">
      <c r="A4" s="438" t="s">
        <v>253</v>
      </c>
      <c r="B4" s="128"/>
      <c r="C4" s="445" t="s">
        <v>357</v>
      </c>
      <c r="D4" s="446"/>
    </row>
    <row r="5" spans="1:4" ht="18.75" thickBot="1">
      <c r="A5" s="439" t="s">
        <v>254</v>
      </c>
      <c r="B5" s="441"/>
      <c r="C5" s="447" t="s">
        <v>358</v>
      </c>
      <c r="D5" s="443" t="s">
        <v>256</v>
      </c>
    </row>
    <row r="7" ht="13.5" thickBot="1"/>
    <row r="8" ht="26.25" thickBot="1">
      <c r="C8" s="449" t="s">
        <v>270</v>
      </c>
    </row>
    <row r="9" ht="13.5" thickBot="1">
      <c r="C9" s="145"/>
    </row>
    <row r="10" ht="13.5" thickBot="1">
      <c r="C10" s="450" t="s">
        <v>257</v>
      </c>
    </row>
    <row r="11" ht="12.75">
      <c r="C11" s="145" t="s">
        <v>258</v>
      </c>
    </row>
    <row r="12" ht="12.75">
      <c r="C12" s="145" t="s">
        <v>259</v>
      </c>
    </row>
    <row r="13" ht="12.75">
      <c r="C13" s="145" t="s">
        <v>260</v>
      </c>
    </row>
    <row r="14" ht="12.75">
      <c r="C14" s="145" t="s">
        <v>261</v>
      </c>
    </row>
    <row r="15" ht="12.75">
      <c r="C15" s="145" t="s">
        <v>262</v>
      </c>
    </row>
    <row r="16" ht="12.75">
      <c r="C16" s="145" t="s">
        <v>263</v>
      </c>
    </row>
    <row r="17" ht="12.75">
      <c r="C17" s="145" t="s">
        <v>264</v>
      </c>
    </row>
    <row r="18" ht="12.75">
      <c r="C18" s="145" t="s">
        <v>265</v>
      </c>
    </row>
    <row r="19" ht="12.75">
      <c r="C19" s="145" t="s">
        <v>266</v>
      </c>
    </row>
    <row r="20" ht="12.75">
      <c r="C20" s="145" t="s">
        <v>267</v>
      </c>
    </row>
    <row r="21" ht="12.75">
      <c r="C21" s="145" t="s">
        <v>268</v>
      </c>
    </row>
    <row r="22" ht="13.5" thickBot="1">
      <c r="C22" s="448" t="s">
        <v>269</v>
      </c>
    </row>
  </sheetData>
  <sheetProtection/>
  <hyperlinks>
    <hyperlink ref="D2" r:id="rId1" display="http://publications.europa.eu/code/pdf/370000en.htm"/>
    <hyperlink ref="C4" r:id="rId2" display="Saulius.Urbanas@nzt.lt "/>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288"/>
  <sheetViews>
    <sheetView tabSelected="1" zoomScale="90" zoomScaleNormal="90" zoomScalePageLayoutView="0" workbookViewId="0" topLeftCell="A1">
      <pane xSplit="5" ySplit="8" topLeftCell="F128" activePane="bottomRight" state="frozen"/>
      <selection pane="topLeft" activeCell="A1" sqref="A1"/>
      <selection pane="topRight" activeCell="K1" sqref="K1"/>
      <selection pane="bottomLeft" activeCell="A9" sqref="A9"/>
      <selection pane="bottomRight" activeCell="C136" sqref="C136"/>
    </sheetView>
  </sheetViews>
  <sheetFormatPr defaultColWidth="9.140625" defaultRowHeight="12.75" outlineLevelRow="3" outlineLevelCol="1"/>
  <cols>
    <col min="1" max="1" width="8.8515625" style="281" customWidth="1" outlineLevel="1"/>
    <col min="2" max="2" width="22.140625" style="282" customWidth="1" outlineLevel="1"/>
    <col min="3" max="3" width="19.57421875" style="281" customWidth="1" outlineLevel="1"/>
    <col min="4" max="4" width="22.71093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8.57421875" style="281" customWidth="1"/>
    <col min="11" max="11" width="9.140625" style="281" customWidth="1"/>
    <col min="12" max="12" width="9.8515625" style="281" customWidth="1"/>
    <col min="13" max="13" width="9.00390625" style="281" customWidth="1"/>
    <col min="14" max="14" width="8.8515625" style="281" customWidth="1"/>
    <col min="15" max="15" width="9.7109375" style="281" customWidth="1"/>
    <col min="16" max="16" width="9.8515625" style="281" customWidth="1"/>
    <col min="17" max="17" width="10.7109375" style="281" bestFit="1" customWidth="1"/>
    <col min="18" max="18" width="14.421875" style="281" customWidth="1"/>
    <col min="19" max="19" width="23.003906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64</v>
      </c>
      <c r="E1" s="303"/>
      <c r="F1" s="304" t="s">
        <v>2</v>
      </c>
      <c r="G1" s="305"/>
      <c r="H1" s="306" t="s">
        <v>66</v>
      </c>
      <c r="I1" s="307"/>
      <c r="J1" s="307"/>
      <c r="K1" s="308"/>
      <c r="L1" s="309" t="s">
        <v>67</v>
      </c>
      <c r="M1" s="310"/>
      <c r="N1" s="310"/>
      <c r="O1" s="310"/>
      <c r="P1" s="310"/>
      <c r="Q1" s="310"/>
      <c r="R1" s="537" t="s">
        <v>245</v>
      </c>
      <c r="S1" s="539" t="s">
        <v>246</v>
      </c>
      <c r="T1" s="537" t="s">
        <v>247</v>
      </c>
    </row>
    <row r="2" spans="1:20" s="286" customFormat="1" ht="47.25" customHeight="1">
      <c r="A2" s="311" t="s">
        <v>335</v>
      </c>
      <c r="B2" s="189"/>
      <c r="C2" s="189"/>
      <c r="D2" s="234" t="s">
        <v>65</v>
      </c>
      <c r="E2" s="236"/>
      <c r="F2" s="146" t="s">
        <v>1</v>
      </c>
      <c r="G2" s="146" t="s">
        <v>3</v>
      </c>
      <c r="H2" s="169"/>
      <c r="I2" s="61"/>
      <c r="J2" s="69" t="s">
        <v>153</v>
      </c>
      <c r="K2" s="129" t="s">
        <v>3</v>
      </c>
      <c r="L2" s="153" t="s">
        <v>4</v>
      </c>
      <c r="M2" s="60"/>
      <c r="N2" s="3"/>
      <c r="O2" s="153" t="s">
        <v>45</v>
      </c>
      <c r="P2" s="153" t="s">
        <v>5</v>
      </c>
      <c r="Q2" s="60" t="s">
        <v>3</v>
      </c>
      <c r="R2" s="538"/>
      <c r="S2" s="540"/>
      <c r="T2" s="538"/>
    </row>
    <row r="3" spans="1:20" s="287" customFormat="1" ht="6.75" customHeight="1" outlineLevel="1">
      <c r="A3" s="312"/>
      <c r="B3" s="210"/>
      <c r="C3" s="210"/>
      <c r="D3" s="211"/>
      <c r="E3" s="237"/>
      <c r="F3" s="212"/>
      <c r="G3" s="212"/>
      <c r="H3" s="213"/>
      <c r="I3" s="213"/>
      <c r="J3" s="214"/>
      <c r="K3" s="212"/>
      <c r="L3" s="215"/>
      <c r="M3" s="216"/>
      <c r="N3" s="217"/>
      <c r="O3" s="218"/>
      <c r="P3" s="212"/>
      <c r="Q3" s="375"/>
      <c r="R3" s="391"/>
      <c r="S3" s="341"/>
      <c r="T3" s="353"/>
    </row>
    <row r="4" spans="1:20" s="288" customFormat="1" ht="12.75" outlineLevel="1">
      <c r="A4" s="313"/>
      <c r="B4" s="28"/>
      <c r="C4" s="28"/>
      <c r="D4" s="122"/>
      <c r="E4" s="238" t="s">
        <v>58</v>
      </c>
      <c r="F4" s="148" t="s">
        <v>35</v>
      </c>
      <c r="G4" s="132" t="s">
        <v>36</v>
      </c>
      <c r="H4" s="29" t="s">
        <v>34</v>
      </c>
      <c r="I4" s="93"/>
      <c r="J4" s="71" t="s">
        <v>49</v>
      </c>
      <c r="K4" s="132" t="s">
        <v>50</v>
      </c>
      <c r="L4" s="155" t="s">
        <v>57</v>
      </c>
      <c r="M4" s="29"/>
      <c r="N4" s="27" t="s">
        <v>34</v>
      </c>
      <c r="O4" s="99" t="s">
        <v>61</v>
      </c>
      <c r="P4" s="132" t="s">
        <v>48</v>
      </c>
      <c r="Q4" s="93" t="s">
        <v>47</v>
      </c>
      <c r="R4" s="392"/>
      <c r="S4" s="342"/>
      <c r="T4" s="354"/>
    </row>
    <row r="5" spans="1:20" s="289" customFormat="1" ht="12.75" outlineLevel="1">
      <c r="A5" s="314"/>
      <c r="B5" s="12"/>
      <c r="C5" s="12"/>
      <c r="D5" s="15"/>
      <c r="E5" s="239" t="s">
        <v>59</v>
      </c>
      <c r="F5" s="133">
        <f>IF(F7&gt;0,F6/F7,0)</f>
        <v>0.8316831683168316</v>
      </c>
      <c r="G5" s="133">
        <f>IF(G7&gt;0,G6/G7,0)</f>
        <v>0.8316831683168316</v>
      </c>
      <c r="H5" s="17" t="s">
        <v>34</v>
      </c>
      <c r="I5" s="94"/>
      <c r="J5" s="72">
        <f>IF(J7&gt;0,J6/J7,0)</f>
        <v>0.9788109642772435</v>
      </c>
      <c r="K5" s="133">
        <f>IF(K7&gt;0,K6/K7,0)</f>
        <v>0</v>
      </c>
      <c r="L5" s="133">
        <f>IF(L7&gt;0,L6/L7,0)</f>
        <v>0.8316831683168316</v>
      </c>
      <c r="M5" s="66"/>
      <c r="N5" s="14"/>
      <c r="O5" s="100">
        <f>IF(O7&gt;0,O6/O7,0)</f>
        <v>0.009900990099009901</v>
      </c>
      <c r="P5" s="165">
        <f>IF(P7&gt;0,P6/P7,0)</f>
        <v>0</v>
      </c>
      <c r="Q5" s="368">
        <f>IF(Q7&gt;0,Q6/Q7,0)</f>
        <v>0</v>
      </c>
      <c r="R5" s="393"/>
      <c r="S5" s="343"/>
      <c r="T5" s="355"/>
    </row>
    <row r="6" spans="1:20" s="289" customFormat="1" ht="12.75" outlineLevel="1">
      <c r="A6" s="314"/>
      <c r="B6" s="12"/>
      <c r="C6" s="12"/>
      <c r="D6" s="15"/>
      <c r="E6" s="242" t="s">
        <v>175</v>
      </c>
      <c r="F6" s="165">
        <f>F17+F153</f>
        <v>84</v>
      </c>
      <c r="G6" s="165">
        <f>G17+G153</f>
        <v>84</v>
      </c>
      <c r="H6" s="17" t="s">
        <v>34</v>
      </c>
      <c r="I6" s="94"/>
      <c r="J6" s="265">
        <f>I17</f>
        <v>6082901</v>
      </c>
      <c r="K6" s="165">
        <f>K17</f>
        <v>0</v>
      </c>
      <c r="L6" s="165">
        <f>L17+L153</f>
        <v>84</v>
      </c>
      <c r="M6" s="269"/>
      <c r="N6" s="270"/>
      <c r="O6" s="265">
        <f>O17</f>
        <v>1</v>
      </c>
      <c r="P6" s="195">
        <f>P153</f>
        <v>0</v>
      </c>
      <c r="Q6" s="383">
        <f>Q153</f>
        <v>0</v>
      </c>
      <c r="R6" s="394"/>
      <c r="S6" s="343"/>
      <c r="T6" s="355"/>
    </row>
    <row r="7" spans="1:20" s="289" customFormat="1" ht="12.75" outlineLevel="1">
      <c r="A7" s="314"/>
      <c r="B7" s="12"/>
      <c r="C7" s="12"/>
      <c r="D7" s="15"/>
      <c r="E7" s="242" t="s">
        <v>176</v>
      </c>
      <c r="F7" s="165">
        <f>$D17+$C153</f>
        <v>101</v>
      </c>
      <c r="G7" s="165">
        <f>$D17+$C153</f>
        <v>101</v>
      </c>
      <c r="H7" s="17" t="s">
        <v>34</v>
      </c>
      <c r="I7" s="94"/>
      <c r="J7" s="265">
        <f>H17</f>
        <v>6214582</v>
      </c>
      <c r="K7" s="165">
        <f>$D17</f>
        <v>101</v>
      </c>
      <c r="L7" s="165">
        <f>$D17+$C153</f>
        <v>101</v>
      </c>
      <c r="M7" s="269"/>
      <c r="N7" s="270"/>
      <c r="O7" s="265">
        <f>$D17</f>
        <v>101</v>
      </c>
      <c r="P7" s="195">
        <f>$D153</f>
        <v>0</v>
      </c>
      <c r="Q7" s="383">
        <f>$D153</f>
        <v>0</v>
      </c>
      <c r="R7" s="394"/>
      <c r="S7" s="343"/>
      <c r="T7" s="355"/>
    </row>
    <row r="8" spans="1:20" s="290" customFormat="1" ht="6.75" customHeight="1" outlineLevel="1">
      <c r="A8" s="315"/>
      <c r="B8" s="4"/>
      <c r="C8" s="4"/>
      <c r="D8" s="123"/>
      <c r="E8" s="240"/>
      <c r="F8" s="134"/>
      <c r="G8" s="139"/>
      <c r="H8" s="22"/>
      <c r="I8" s="22"/>
      <c r="J8" s="113"/>
      <c r="K8" s="134"/>
      <c r="L8" s="101"/>
      <c r="M8" s="67"/>
      <c r="N8" s="9"/>
      <c r="O8" s="73"/>
      <c r="P8" s="139"/>
      <c r="Q8" s="367"/>
      <c r="R8" s="391"/>
      <c r="S8" s="344"/>
      <c r="T8" s="356"/>
    </row>
    <row r="9" spans="1:20" s="283" customFormat="1" ht="27.75" customHeight="1">
      <c r="A9" s="316" t="s">
        <v>60</v>
      </c>
      <c r="B9" s="187"/>
      <c r="C9" s="187"/>
      <c r="D9" s="187"/>
      <c r="E9" s="196"/>
      <c r="F9" s="196"/>
      <c r="G9" s="48"/>
      <c r="H9" s="185"/>
      <c r="I9" s="48"/>
      <c r="J9" s="74"/>
      <c r="K9" s="74"/>
      <c r="L9" s="74"/>
      <c r="M9" s="48"/>
      <c r="N9" s="48"/>
      <c r="O9" s="74"/>
      <c r="P9" s="74"/>
      <c r="Q9" s="48"/>
      <c r="R9" s="357"/>
      <c r="S9" s="345"/>
      <c r="T9" s="357"/>
    </row>
    <row r="10" spans="1:20" s="286" customFormat="1" ht="13.5" customHeight="1" outlineLevel="1">
      <c r="A10" s="317" t="s">
        <v>29</v>
      </c>
      <c r="B10" s="20" t="s">
        <v>6</v>
      </c>
      <c r="C10" s="20" t="s">
        <v>0</v>
      </c>
      <c r="D10" s="21" t="s">
        <v>167</v>
      </c>
      <c r="E10" s="241"/>
      <c r="F10" s="147" t="s">
        <v>43</v>
      </c>
      <c r="G10" s="147" t="s">
        <v>44</v>
      </c>
      <c r="H10" s="87" t="s">
        <v>123</v>
      </c>
      <c r="I10" s="88" t="s">
        <v>122</v>
      </c>
      <c r="J10" s="197" t="s">
        <v>153</v>
      </c>
      <c r="K10" s="130" t="s">
        <v>3</v>
      </c>
      <c r="L10" s="154" t="s">
        <v>68</v>
      </c>
      <c r="M10" s="118" t="s">
        <v>55</v>
      </c>
      <c r="N10" s="50" t="s">
        <v>41</v>
      </c>
      <c r="O10" s="198" t="s">
        <v>56</v>
      </c>
      <c r="P10" s="164" t="s">
        <v>34</v>
      </c>
      <c r="Q10" s="366"/>
      <c r="R10" s="360"/>
      <c r="S10" s="340"/>
      <c r="T10" s="358"/>
    </row>
    <row r="11" spans="1:20" s="287" customFormat="1" ht="9" customHeight="1" outlineLevel="1">
      <c r="A11" s="318"/>
      <c r="B11" s="220"/>
      <c r="C11" s="220"/>
      <c r="D11" s="221"/>
      <c r="E11" s="240"/>
      <c r="F11" s="139"/>
      <c r="G11" s="139"/>
      <c r="H11" s="5"/>
      <c r="I11" s="5"/>
      <c r="J11" s="115"/>
      <c r="K11" s="139"/>
      <c r="L11" s="108"/>
      <c r="M11" s="67"/>
      <c r="N11" s="9"/>
      <c r="O11" s="81"/>
      <c r="P11" s="139"/>
      <c r="Q11" s="367"/>
      <c r="R11" s="391"/>
      <c r="S11" s="341"/>
      <c r="T11" s="353"/>
    </row>
    <row r="12" spans="1:20" s="288" customFormat="1" ht="12.75" hidden="1" outlineLevel="2">
      <c r="A12" s="313"/>
      <c r="B12" s="28" t="s">
        <v>54</v>
      </c>
      <c r="C12" s="28"/>
      <c r="D12" s="122"/>
      <c r="E12" s="238" t="s">
        <v>154</v>
      </c>
      <c r="F12" s="148"/>
      <c r="G12" s="132"/>
      <c r="H12" s="29" t="s">
        <v>34</v>
      </c>
      <c r="I12" s="93"/>
      <c r="J12" s="71"/>
      <c r="K12" s="132"/>
      <c r="L12" s="155" t="s">
        <v>94</v>
      </c>
      <c r="M12" s="29" t="s">
        <v>95</v>
      </c>
      <c r="N12" s="27" t="s">
        <v>96</v>
      </c>
      <c r="O12" s="99"/>
      <c r="P12" s="132" t="s">
        <v>34</v>
      </c>
      <c r="Q12" s="93" t="s">
        <v>34</v>
      </c>
      <c r="R12" s="392"/>
      <c r="S12" s="342"/>
      <c r="T12" s="354"/>
    </row>
    <row r="13" spans="1:20" s="291" customFormat="1" ht="12.75" hidden="1" outlineLevel="2">
      <c r="A13" s="319"/>
      <c r="B13" s="24"/>
      <c r="C13" s="14"/>
      <c r="D13" s="25"/>
      <c r="E13" s="242" t="s">
        <v>155</v>
      </c>
      <c r="F13" s="149"/>
      <c r="G13" s="135"/>
      <c r="H13" s="26" t="s">
        <v>34</v>
      </c>
      <c r="I13" s="95"/>
      <c r="J13" s="75"/>
      <c r="K13" s="135"/>
      <c r="L13" s="72">
        <f>IF(L15&gt;0,L14/L15,0)</f>
        <v>0.8316831683168316</v>
      </c>
      <c r="M13" s="63">
        <f>IF(M15&gt;0,M14/M15,0)</f>
        <v>0.009900990099009901</v>
      </c>
      <c r="N13" s="56">
        <f>IF(N15&gt;0,N14/N15,0)</f>
        <v>0.009900990099009901</v>
      </c>
      <c r="O13" s="100"/>
      <c r="P13" s="135"/>
      <c r="Q13" s="95"/>
      <c r="R13" s="359"/>
      <c r="S13" s="346"/>
      <c r="T13" s="359"/>
    </row>
    <row r="14" spans="1:20" s="291" customFormat="1" ht="12.75" hidden="1" outlineLevel="2">
      <c r="A14" s="319"/>
      <c r="B14" s="24"/>
      <c r="C14" s="14"/>
      <c r="D14" s="25"/>
      <c r="E14" s="242" t="s">
        <v>175</v>
      </c>
      <c r="F14" s="149"/>
      <c r="G14" s="135"/>
      <c r="H14" s="26"/>
      <c r="I14" s="95"/>
      <c r="J14" s="75"/>
      <c r="K14" s="135"/>
      <c r="L14" s="266">
        <f>L17</f>
        <v>84</v>
      </c>
      <c r="M14" s="267">
        <f>M17</f>
        <v>1</v>
      </c>
      <c r="N14" s="268">
        <f>N17</f>
        <v>1</v>
      </c>
      <c r="O14" s="100"/>
      <c r="P14" s="135"/>
      <c r="Q14" s="95"/>
      <c r="R14" s="359"/>
      <c r="S14" s="346"/>
      <c r="T14" s="359"/>
    </row>
    <row r="15" spans="1:20" s="291" customFormat="1" ht="12.75" hidden="1" outlineLevel="2">
      <c r="A15" s="319"/>
      <c r="B15" s="24"/>
      <c r="C15" s="14"/>
      <c r="D15" s="25"/>
      <c r="E15" s="242" t="s">
        <v>176</v>
      </c>
      <c r="F15" s="149"/>
      <c r="G15" s="135"/>
      <c r="H15" s="26"/>
      <c r="I15" s="95"/>
      <c r="J15" s="75"/>
      <c r="K15" s="135"/>
      <c r="L15" s="266">
        <f>$D17</f>
        <v>101</v>
      </c>
      <c r="M15" s="267">
        <f>$D17</f>
        <v>101</v>
      </c>
      <c r="N15" s="268">
        <f>$D17</f>
        <v>101</v>
      </c>
      <c r="O15" s="100"/>
      <c r="P15" s="135"/>
      <c r="Q15" s="95"/>
      <c r="R15" s="359"/>
      <c r="S15" s="346"/>
      <c r="T15" s="359"/>
    </row>
    <row r="16" spans="1:20" s="292" customFormat="1" ht="12.75" hidden="1" outlineLevel="3">
      <c r="A16" s="320"/>
      <c r="B16" s="11"/>
      <c r="C16" s="11"/>
      <c r="D16" s="207" t="s">
        <v>124</v>
      </c>
      <c r="E16" s="243" t="s">
        <v>151</v>
      </c>
      <c r="F16" s="150" t="s">
        <v>134</v>
      </c>
      <c r="G16" s="136" t="s">
        <v>135</v>
      </c>
      <c r="H16" s="170" t="s">
        <v>132</v>
      </c>
      <c r="I16" s="10" t="s">
        <v>133</v>
      </c>
      <c r="J16" s="76"/>
      <c r="K16" s="136" t="s">
        <v>37</v>
      </c>
      <c r="L16" s="156" t="s">
        <v>100</v>
      </c>
      <c r="M16" s="64" t="s">
        <v>97</v>
      </c>
      <c r="N16" s="10" t="s">
        <v>98</v>
      </c>
      <c r="O16" s="104" t="s">
        <v>99</v>
      </c>
      <c r="P16" s="136"/>
      <c r="Q16" s="384"/>
      <c r="R16" s="391"/>
      <c r="S16" s="347"/>
      <c r="T16" s="360"/>
    </row>
    <row r="17" spans="1:20" s="290" customFormat="1" ht="12.75" hidden="1" outlineLevel="3">
      <c r="A17" s="321"/>
      <c r="B17" s="11"/>
      <c r="C17" s="7"/>
      <c r="D17" s="96">
        <f>D25+D71+D102</f>
        <v>101</v>
      </c>
      <c r="E17" s="244" t="s">
        <v>152</v>
      </c>
      <c r="F17" s="137">
        <f>F25+F71+F102</f>
        <v>84</v>
      </c>
      <c r="G17" s="137">
        <f>G25+G71+G102</f>
        <v>84</v>
      </c>
      <c r="H17" s="171">
        <f>H25+H71+H102</f>
        <v>6214582</v>
      </c>
      <c r="I17" s="8">
        <f>I25+I71+I102</f>
        <v>6082901</v>
      </c>
      <c r="J17" s="77"/>
      <c r="K17" s="137">
        <f>K25+K71+K102</f>
        <v>0</v>
      </c>
      <c r="L17" s="105">
        <f>L25+L71+L102</f>
        <v>84</v>
      </c>
      <c r="M17" s="18">
        <f>M25+M71+M102</f>
        <v>1</v>
      </c>
      <c r="N17" s="8">
        <f>N25+N71+N102</f>
        <v>1</v>
      </c>
      <c r="O17" s="105">
        <f>O25+O71+O102</f>
        <v>1</v>
      </c>
      <c r="P17" s="137"/>
      <c r="Q17" s="96"/>
      <c r="R17" s="395"/>
      <c r="S17" s="344"/>
      <c r="T17" s="356"/>
    </row>
    <row r="18" spans="1:20" s="293" customFormat="1" ht="9" customHeight="1" hidden="1" outlineLevel="2" collapsed="1">
      <c r="A18" s="322"/>
      <c r="B18" s="38"/>
      <c r="C18" s="38"/>
      <c r="D18" s="125"/>
      <c r="E18" s="240"/>
      <c r="F18" s="138"/>
      <c r="G18" s="138"/>
      <c r="H18" s="39"/>
      <c r="I18" s="39"/>
      <c r="J18" s="114"/>
      <c r="K18" s="138"/>
      <c r="L18" s="106"/>
      <c r="M18" s="65"/>
      <c r="N18" s="40"/>
      <c r="O18" s="78"/>
      <c r="P18" s="138"/>
      <c r="Q18" s="371"/>
      <c r="R18" s="396"/>
      <c r="S18" s="348"/>
      <c r="T18" s="361"/>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2"/>
      <c r="R19" s="397"/>
      <c r="S19" s="349"/>
      <c r="T19" s="362"/>
    </row>
    <row r="20" spans="1:20" s="288" customFormat="1" ht="12.75" hidden="1" outlineLevel="2">
      <c r="A20" s="313"/>
      <c r="B20" s="30" t="s">
        <v>51</v>
      </c>
      <c r="C20" s="28"/>
      <c r="D20" s="122"/>
      <c r="E20" s="238" t="s">
        <v>154</v>
      </c>
      <c r="F20" s="132" t="s">
        <v>92</v>
      </c>
      <c r="G20" s="132" t="s">
        <v>93</v>
      </c>
      <c r="H20" s="29" t="s">
        <v>34</v>
      </c>
      <c r="I20" s="93"/>
      <c r="J20" s="79" t="s">
        <v>90</v>
      </c>
      <c r="K20" s="132" t="s">
        <v>91</v>
      </c>
      <c r="L20" s="99"/>
      <c r="M20" s="29"/>
      <c r="N20" s="27"/>
      <c r="O20" s="109"/>
      <c r="P20" s="132" t="s">
        <v>34</v>
      </c>
      <c r="Q20" s="93" t="s">
        <v>34</v>
      </c>
      <c r="R20" s="392"/>
      <c r="S20" s="342"/>
      <c r="T20" s="354"/>
    </row>
    <row r="21" spans="1:20" s="291" customFormat="1" ht="12.75" hidden="1" outlineLevel="2">
      <c r="A21" s="319"/>
      <c r="B21" s="41"/>
      <c r="C21" s="14"/>
      <c r="D21" s="25"/>
      <c r="E21" s="242" t="s">
        <v>155</v>
      </c>
      <c r="F21" s="133">
        <f>IF(F23&gt;0,F22/F23,0)</f>
        <v>0.8947368421052632</v>
      </c>
      <c r="G21" s="133">
        <f>IF(G23&gt;0,G22/G23,0)</f>
        <v>0.8947368421052632</v>
      </c>
      <c r="H21" s="26"/>
      <c r="I21" s="14"/>
      <c r="J21" s="72">
        <f>IF(J23&gt;0,J22/J23,0)</f>
        <v>1</v>
      </c>
      <c r="K21" s="133">
        <f>IF(K23&gt;0,K22/K23,0)</f>
        <v>0</v>
      </c>
      <c r="L21" s="157"/>
      <c r="M21" s="26"/>
      <c r="N21" s="14"/>
      <c r="O21" s="103"/>
      <c r="P21" s="135"/>
      <c r="Q21" s="95"/>
      <c r="R21" s="359"/>
      <c r="S21" s="346"/>
      <c r="T21" s="359"/>
    </row>
    <row r="22" spans="1:20" s="291" customFormat="1" ht="12.75" hidden="1" outlineLevel="2">
      <c r="A22" s="319"/>
      <c r="B22" s="41"/>
      <c r="C22" s="14"/>
      <c r="D22" s="25"/>
      <c r="E22" s="242" t="s">
        <v>175</v>
      </c>
      <c r="F22" s="165">
        <f>F25</f>
        <v>34</v>
      </c>
      <c r="G22" s="165">
        <f>G25</f>
        <v>34</v>
      </c>
      <c r="H22" s="26"/>
      <c r="I22" s="14"/>
      <c r="J22" s="265">
        <f>I25</f>
        <v>2481400</v>
      </c>
      <c r="K22" s="165">
        <f>K25</f>
        <v>0</v>
      </c>
      <c r="L22" s="157"/>
      <c r="M22" s="26"/>
      <c r="N22" s="14"/>
      <c r="O22" s="103"/>
      <c r="P22" s="135"/>
      <c r="Q22" s="95"/>
      <c r="R22" s="359"/>
      <c r="S22" s="346"/>
      <c r="T22" s="359"/>
    </row>
    <row r="23" spans="1:20" s="291" customFormat="1" ht="12.75" hidden="1" outlineLevel="2">
      <c r="A23" s="319"/>
      <c r="B23" s="41"/>
      <c r="C23" s="14"/>
      <c r="D23" s="25"/>
      <c r="E23" s="242" t="s">
        <v>176</v>
      </c>
      <c r="F23" s="165">
        <f>$D25</f>
        <v>38</v>
      </c>
      <c r="G23" s="165">
        <f>$D25</f>
        <v>38</v>
      </c>
      <c r="H23" s="26"/>
      <c r="I23" s="14"/>
      <c r="J23" s="265">
        <f>H25</f>
        <v>2481400</v>
      </c>
      <c r="K23" s="165">
        <f>$D25</f>
        <v>38</v>
      </c>
      <c r="L23" s="157"/>
      <c r="M23" s="26"/>
      <c r="N23" s="14"/>
      <c r="O23" s="103"/>
      <c r="P23" s="135"/>
      <c r="Q23" s="95"/>
      <c r="R23" s="359"/>
      <c r="S23" s="346"/>
      <c r="T23" s="359"/>
    </row>
    <row r="24" spans="1:20" s="295" customFormat="1" ht="12.75" hidden="1" outlineLevel="3">
      <c r="A24" s="324"/>
      <c r="B24" s="32"/>
      <c r="C24" s="32"/>
      <c r="D24" s="201" t="s">
        <v>125</v>
      </c>
      <c r="E24" s="244" t="s">
        <v>151</v>
      </c>
      <c r="F24" s="202" t="s">
        <v>88</v>
      </c>
      <c r="G24" s="202" t="s">
        <v>89</v>
      </c>
      <c r="H24" s="199" t="s">
        <v>136</v>
      </c>
      <c r="I24" s="200" t="s">
        <v>137</v>
      </c>
      <c r="J24" s="205"/>
      <c r="K24" s="203" t="s">
        <v>87</v>
      </c>
      <c r="L24" s="156" t="s">
        <v>178</v>
      </c>
      <c r="M24" s="64" t="s">
        <v>179</v>
      </c>
      <c r="N24" s="10" t="s">
        <v>180</v>
      </c>
      <c r="O24" s="104" t="s">
        <v>181</v>
      </c>
      <c r="P24" s="203"/>
      <c r="Q24" s="200"/>
      <c r="R24" s="398"/>
      <c r="S24" s="350"/>
      <c r="T24" s="363"/>
    </row>
    <row r="25" spans="1:20" s="290" customFormat="1" ht="12.75" hidden="1" outlineLevel="3">
      <c r="A25" s="321"/>
      <c r="B25" s="42"/>
      <c r="C25" s="7"/>
      <c r="D25" s="16">
        <f>COUNTA(D26:D65)</f>
        <v>38</v>
      </c>
      <c r="E25" s="244" t="s">
        <v>152</v>
      </c>
      <c r="F25" s="137">
        <f>SUM(F26:F65)</f>
        <v>34</v>
      </c>
      <c r="G25" s="137">
        <f>SUM(G26:G65)</f>
        <v>34</v>
      </c>
      <c r="H25" s="18">
        <f>SUM(H26:H65)</f>
        <v>2481400</v>
      </c>
      <c r="I25" s="16">
        <f>SUM(I26:I65)</f>
        <v>2481400</v>
      </c>
      <c r="J25" s="77"/>
      <c r="K25" s="137">
        <f>SUM(K26:K65)</f>
        <v>0</v>
      </c>
      <c r="L25" s="158">
        <f>SUM(L26:L65)</f>
        <v>34</v>
      </c>
      <c r="M25" s="18">
        <f>SUM(M26:M65)</f>
        <v>0</v>
      </c>
      <c r="N25" s="8">
        <f>SUM(N26:N65)</f>
        <v>0</v>
      </c>
      <c r="O25" s="8">
        <f>SUM(O26:O65)</f>
        <v>0</v>
      </c>
      <c r="P25" s="137"/>
      <c r="Q25" s="96"/>
      <c r="R25" s="395"/>
      <c r="S25" s="344"/>
      <c r="T25" s="356"/>
    </row>
    <row r="26" spans="1:20" s="293" customFormat="1" ht="6.75" customHeight="1" hidden="1" outlineLevel="2">
      <c r="A26" s="322"/>
      <c r="B26" s="38"/>
      <c r="C26" s="38"/>
      <c r="D26" s="125"/>
      <c r="E26" s="240"/>
      <c r="F26" s="138"/>
      <c r="G26" s="138"/>
      <c r="H26" s="39"/>
      <c r="I26" s="39"/>
      <c r="J26" s="114"/>
      <c r="K26" s="138"/>
      <c r="L26" s="106"/>
      <c r="M26" s="65"/>
      <c r="N26" s="40"/>
      <c r="O26" s="78"/>
      <c r="P26" s="138"/>
      <c r="Q26" s="371"/>
      <c r="R26" s="396"/>
      <c r="S26" s="348"/>
      <c r="T26" s="361"/>
    </row>
    <row r="27" spans="1:20" s="295" customFormat="1" ht="12.75" outlineLevel="1" collapsed="1">
      <c r="A27" s="519" t="s">
        <v>369</v>
      </c>
      <c r="B27" s="53" t="s">
        <v>7</v>
      </c>
      <c r="C27" s="54" t="s">
        <v>157</v>
      </c>
      <c r="D27" s="520" t="s">
        <v>306</v>
      </c>
      <c r="E27" s="236" t="s">
        <v>34</v>
      </c>
      <c r="F27" s="453">
        <v>1</v>
      </c>
      <c r="G27" s="453">
        <v>1</v>
      </c>
      <c r="H27" s="452">
        <v>65300</v>
      </c>
      <c r="I27" s="452">
        <v>65300</v>
      </c>
      <c r="J27" s="80">
        <f aca="true" t="shared" si="0" ref="J27:J64">IF(H27&gt;0,I27/H27,0)</f>
        <v>1</v>
      </c>
      <c r="K27" s="468">
        <v>0</v>
      </c>
      <c r="L27" s="469">
        <v>1</v>
      </c>
      <c r="M27" s="470">
        <v>0</v>
      </c>
      <c r="N27" s="470">
        <v>0</v>
      </c>
      <c r="O27" s="192">
        <f aca="true" t="shared" si="1" ref="O27:O64">IF(AND(M27=1,N27=1),1,0)</f>
        <v>0</v>
      </c>
      <c r="P27" s="516"/>
      <c r="Q27" s="517"/>
      <c r="R27" s="391"/>
      <c r="S27" s="350"/>
      <c r="T27" s="363"/>
    </row>
    <row r="28" spans="1:20" s="295" customFormat="1" ht="12.75" outlineLevel="1">
      <c r="A28" s="519" t="s">
        <v>369</v>
      </c>
      <c r="B28" s="53" t="s">
        <v>7</v>
      </c>
      <c r="C28" s="54" t="s">
        <v>157</v>
      </c>
      <c r="D28" s="520" t="s">
        <v>307</v>
      </c>
      <c r="E28" s="236" t="s">
        <v>34</v>
      </c>
      <c r="F28" s="453">
        <v>1</v>
      </c>
      <c r="G28" s="453">
        <v>1</v>
      </c>
      <c r="H28" s="452">
        <v>65300</v>
      </c>
      <c r="I28" s="452">
        <v>65300</v>
      </c>
      <c r="J28" s="80">
        <f t="shared" si="0"/>
        <v>1</v>
      </c>
      <c r="K28" s="468">
        <v>0</v>
      </c>
      <c r="L28" s="469">
        <v>1</v>
      </c>
      <c r="M28" s="470">
        <v>0</v>
      </c>
      <c r="N28" s="470">
        <v>0</v>
      </c>
      <c r="O28" s="192">
        <f t="shared" si="1"/>
        <v>0</v>
      </c>
      <c r="P28" s="516"/>
      <c r="Q28" s="517"/>
      <c r="R28" s="391"/>
      <c r="S28" s="350"/>
      <c r="T28" s="363"/>
    </row>
    <row r="29" spans="1:20" s="295" customFormat="1" ht="12.75" outlineLevel="1">
      <c r="A29" s="519" t="s">
        <v>369</v>
      </c>
      <c r="B29" s="53" t="s">
        <v>7</v>
      </c>
      <c r="C29" s="54" t="s">
        <v>157</v>
      </c>
      <c r="D29" s="520" t="s">
        <v>308</v>
      </c>
      <c r="E29" s="236" t="s">
        <v>34</v>
      </c>
      <c r="F29" s="453">
        <v>1</v>
      </c>
      <c r="G29" s="453">
        <v>1</v>
      </c>
      <c r="H29" s="452">
        <v>65300</v>
      </c>
      <c r="I29" s="452">
        <v>65300</v>
      </c>
      <c r="J29" s="80">
        <f t="shared" si="0"/>
        <v>1</v>
      </c>
      <c r="K29" s="468">
        <v>0</v>
      </c>
      <c r="L29" s="469">
        <v>1</v>
      </c>
      <c r="M29" s="470">
        <v>0</v>
      </c>
      <c r="N29" s="470">
        <v>0</v>
      </c>
      <c r="O29" s="192">
        <f t="shared" si="1"/>
        <v>0</v>
      </c>
      <c r="P29" s="516"/>
      <c r="Q29" s="517"/>
      <c r="R29" s="391"/>
      <c r="S29" s="350"/>
      <c r="T29" s="363"/>
    </row>
    <row r="30" spans="1:20" s="295" customFormat="1" ht="12.75" outlineLevel="1">
      <c r="A30" s="519" t="s">
        <v>369</v>
      </c>
      <c r="B30" s="53" t="s">
        <v>7</v>
      </c>
      <c r="C30" s="54" t="s">
        <v>157</v>
      </c>
      <c r="D30" s="520" t="s">
        <v>309</v>
      </c>
      <c r="E30" s="236" t="s">
        <v>34</v>
      </c>
      <c r="F30" s="453">
        <v>1</v>
      </c>
      <c r="G30" s="453">
        <v>1</v>
      </c>
      <c r="H30" s="452">
        <v>65300</v>
      </c>
      <c r="I30" s="452">
        <v>65300</v>
      </c>
      <c r="J30" s="80">
        <f t="shared" si="0"/>
        <v>1</v>
      </c>
      <c r="K30" s="468">
        <v>0</v>
      </c>
      <c r="L30" s="469">
        <v>1</v>
      </c>
      <c r="M30" s="470">
        <v>0</v>
      </c>
      <c r="N30" s="470">
        <v>0</v>
      </c>
      <c r="O30" s="192">
        <f t="shared" si="1"/>
        <v>0</v>
      </c>
      <c r="P30" s="516"/>
      <c r="Q30" s="517"/>
      <c r="R30" s="391"/>
      <c r="S30" s="350"/>
      <c r="T30" s="363"/>
    </row>
    <row r="31" spans="1:20" s="295" customFormat="1" ht="12.75" outlineLevel="1">
      <c r="A31" s="519" t="s">
        <v>369</v>
      </c>
      <c r="B31" s="53" t="s">
        <v>7</v>
      </c>
      <c r="C31" s="54" t="s">
        <v>157</v>
      </c>
      <c r="D31" s="520" t="s">
        <v>310</v>
      </c>
      <c r="E31" s="236" t="s">
        <v>34</v>
      </c>
      <c r="F31" s="453">
        <v>1</v>
      </c>
      <c r="G31" s="453">
        <v>1</v>
      </c>
      <c r="H31" s="452">
        <v>65300</v>
      </c>
      <c r="I31" s="452">
        <v>65300</v>
      </c>
      <c r="J31" s="80">
        <f t="shared" si="0"/>
        <v>1</v>
      </c>
      <c r="K31" s="468">
        <v>0</v>
      </c>
      <c r="L31" s="469">
        <v>1</v>
      </c>
      <c r="M31" s="470">
        <v>0</v>
      </c>
      <c r="N31" s="470">
        <v>0</v>
      </c>
      <c r="O31" s="192">
        <f t="shared" si="1"/>
        <v>0</v>
      </c>
      <c r="P31" s="516"/>
      <c r="Q31" s="517"/>
      <c r="R31" s="391"/>
      <c r="S31" s="350"/>
      <c r="T31" s="363"/>
    </row>
    <row r="32" spans="1:20" s="295" customFormat="1" ht="12.75" outlineLevel="1">
      <c r="A32" s="519" t="s">
        <v>370</v>
      </c>
      <c r="B32" s="53" t="s">
        <v>7</v>
      </c>
      <c r="C32" s="54" t="s">
        <v>157</v>
      </c>
      <c r="D32" s="520" t="s">
        <v>311</v>
      </c>
      <c r="E32" s="236" t="s">
        <v>34</v>
      </c>
      <c r="F32" s="453">
        <v>1</v>
      </c>
      <c r="G32" s="453">
        <v>1</v>
      </c>
      <c r="H32" s="452">
        <v>65300</v>
      </c>
      <c r="I32" s="452">
        <v>65300</v>
      </c>
      <c r="J32" s="80">
        <f t="shared" si="0"/>
        <v>1</v>
      </c>
      <c r="K32" s="468">
        <v>0</v>
      </c>
      <c r="L32" s="469">
        <v>1</v>
      </c>
      <c r="M32" s="470">
        <v>0</v>
      </c>
      <c r="N32" s="470">
        <v>0</v>
      </c>
      <c r="O32" s="192">
        <f t="shared" si="1"/>
        <v>0</v>
      </c>
      <c r="P32" s="516"/>
      <c r="Q32" s="517"/>
      <c r="R32" s="391"/>
      <c r="S32" s="350"/>
      <c r="T32" s="363"/>
    </row>
    <row r="33" spans="1:20" s="295" customFormat="1" ht="12.75" outlineLevel="1">
      <c r="A33" s="519" t="s">
        <v>370</v>
      </c>
      <c r="B33" s="53" t="s">
        <v>7</v>
      </c>
      <c r="C33" s="54" t="s">
        <v>158</v>
      </c>
      <c r="D33" s="520" t="s">
        <v>311</v>
      </c>
      <c r="E33" s="236" t="s">
        <v>34</v>
      </c>
      <c r="F33" s="453">
        <v>1</v>
      </c>
      <c r="G33" s="453">
        <v>1</v>
      </c>
      <c r="H33" s="452">
        <v>65300</v>
      </c>
      <c r="I33" s="452">
        <v>65300</v>
      </c>
      <c r="J33" s="80">
        <f t="shared" si="0"/>
        <v>1</v>
      </c>
      <c r="K33" s="468">
        <v>0</v>
      </c>
      <c r="L33" s="469">
        <v>1</v>
      </c>
      <c r="M33" s="470">
        <v>0</v>
      </c>
      <c r="N33" s="470">
        <v>0</v>
      </c>
      <c r="O33" s="192">
        <f t="shared" si="1"/>
        <v>0</v>
      </c>
      <c r="P33" s="516"/>
      <c r="Q33" s="517"/>
      <c r="R33" s="391"/>
      <c r="S33" s="350"/>
      <c r="T33" s="363"/>
    </row>
    <row r="34" spans="1:20" s="295" customFormat="1" ht="12.75" outlineLevel="1">
      <c r="A34" s="519" t="s">
        <v>369</v>
      </c>
      <c r="B34" s="53" t="s">
        <v>7</v>
      </c>
      <c r="C34" s="54" t="s">
        <v>158</v>
      </c>
      <c r="D34" s="520" t="s">
        <v>306</v>
      </c>
      <c r="E34" s="236" t="s">
        <v>34</v>
      </c>
      <c r="F34" s="453">
        <v>1</v>
      </c>
      <c r="G34" s="453">
        <v>1</v>
      </c>
      <c r="H34" s="452">
        <v>65300</v>
      </c>
      <c r="I34" s="452">
        <v>65300</v>
      </c>
      <c r="J34" s="80">
        <f t="shared" si="0"/>
        <v>1</v>
      </c>
      <c r="K34" s="468">
        <v>0</v>
      </c>
      <c r="L34" s="469">
        <v>1</v>
      </c>
      <c r="M34" s="470">
        <v>0</v>
      </c>
      <c r="N34" s="470">
        <v>0</v>
      </c>
      <c r="O34" s="192">
        <f t="shared" si="1"/>
        <v>0</v>
      </c>
      <c r="P34" s="516"/>
      <c r="Q34" s="517"/>
      <c r="R34" s="391"/>
      <c r="S34" s="350"/>
      <c r="T34" s="363"/>
    </row>
    <row r="35" spans="1:20" s="295" customFormat="1" ht="12.75" outlineLevel="1">
      <c r="A35" s="519" t="s">
        <v>369</v>
      </c>
      <c r="B35" s="53" t="s">
        <v>7</v>
      </c>
      <c r="C35" s="54" t="s">
        <v>158</v>
      </c>
      <c r="D35" s="520" t="s">
        <v>307</v>
      </c>
      <c r="E35" s="236" t="s">
        <v>34</v>
      </c>
      <c r="F35" s="453">
        <v>1</v>
      </c>
      <c r="G35" s="453">
        <v>1</v>
      </c>
      <c r="H35" s="452">
        <v>65300</v>
      </c>
      <c r="I35" s="452">
        <v>65300</v>
      </c>
      <c r="J35" s="80">
        <f t="shared" si="0"/>
        <v>1</v>
      </c>
      <c r="K35" s="468">
        <v>0</v>
      </c>
      <c r="L35" s="469">
        <v>1</v>
      </c>
      <c r="M35" s="470">
        <v>0</v>
      </c>
      <c r="N35" s="470">
        <v>0</v>
      </c>
      <c r="O35" s="192">
        <f t="shared" si="1"/>
        <v>0</v>
      </c>
      <c r="P35" s="516"/>
      <c r="Q35" s="517"/>
      <c r="R35" s="391"/>
      <c r="S35" s="350"/>
      <c r="T35" s="363"/>
    </row>
    <row r="36" spans="1:20" s="295" customFormat="1" ht="12.75" outlineLevel="1">
      <c r="A36" s="519" t="s">
        <v>369</v>
      </c>
      <c r="B36" s="53" t="s">
        <v>7</v>
      </c>
      <c r="C36" s="54" t="s">
        <v>158</v>
      </c>
      <c r="D36" s="520" t="s">
        <v>308</v>
      </c>
      <c r="E36" s="236" t="s">
        <v>34</v>
      </c>
      <c r="F36" s="453">
        <v>1</v>
      </c>
      <c r="G36" s="453">
        <v>1</v>
      </c>
      <c r="H36" s="452">
        <v>65300</v>
      </c>
      <c r="I36" s="452">
        <v>65300</v>
      </c>
      <c r="J36" s="80">
        <f t="shared" si="0"/>
        <v>1</v>
      </c>
      <c r="K36" s="468">
        <v>0</v>
      </c>
      <c r="L36" s="469">
        <v>1</v>
      </c>
      <c r="M36" s="470">
        <v>0</v>
      </c>
      <c r="N36" s="470">
        <v>0</v>
      </c>
      <c r="O36" s="192">
        <f t="shared" si="1"/>
        <v>0</v>
      </c>
      <c r="P36" s="516"/>
      <c r="Q36" s="517"/>
      <c r="R36" s="391"/>
      <c r="S36" s="350"/>
      <c r="T36" s="363"/>
    </row>
    <row r="37" spans="1:20" s="295" customFormat="1" ht="12.75" outlineLevel="1">
      <c r="A37" s="519" t="s">
        <v>369</v>
      </c>
      <c r="B37" s="53" t="s">
        <v>7</v>
      </c>
      <c r="C37" s="54" t="s">
        <v>158</v>
      </c>
      <c r="D37" s="520" t="s">
        <v>312</v>
      </c>
      <c r="E37" s="236" t="s">
        <v>34</v>
      </c>
      <c r="F37" s="453">
        <v>1</v>
      </c>
      <c r="G37" s="453">
        <v>1</v>
      </c>
      <c r="H37" s="452">
        <v>65300</v>
      </c>
      <c r="I37" s="452">
        <v>65300</v>
      </c>
      <c r="J37" s="80">
        <f t="shared" si="0"/>
        <v>1</v>
      </c>
      <c r="K37" s="468">
        <v>0</v>
      </c>
      <c r="L37" s="469">
        <v>1</v>
      </c>
      <c r="M37" s="470">
        <v>0</v>
      </c>
      <c r="N37" s="470">
        <v>0</v>
      </c>
      <c r="O37" s="192">
        <f t="shared" si="1"/>
        <v>0</v>
      </c>
      <c r="P37" s="516"/>
      <c r="Q37" s="517"/>
      <c r="R37" s="391"/>
      <c r="S37" s="350"/>
      <c r="T37" s="363"/>
    </row>
    <row r="38" spans="1:20" s="295" customFormat="1" ht="12.75" outlineLevel="1">
      <c r="A38" s="519" t="s">
        <v>369</v>
      </c>
      <c r="B38" s="53" t="s">
        <v>7</v>
      </c>
      <c r="C38" s="54" t="s">
        <v>158</v>
      </c>
      <c r="D38" s="520" t="s">
        <v>309</v>
      </c>
      <c r="E38" s="236" t="s">
        <v>34</v>
      </c>
      <c r="F38" s="453">
        <v>1</v>
      </c>
      <c r="G38" s="453">
        <v>1</v>
      </c>
      <c r="H38" s="452">
        <v>65300</v>
      </c>
      <c r="I38" s="452">
        <v>65300</v>
      </c>
      <c r="J38" s="80">
        <f t="shared" si="0"/>
        <v>1</v>
      </c>
      <c r="K38" s="468">
        <v>0</v>
      </c>
      <c r="L38" s="469">
        <v>1</v>
      </c>
      <c r="M38" s="470">
        <v>0</v>
      </c>
      <c r="N38" s="470">
        <v>0</v>
      </c>
      <c r="O38" s="192">
        <f t="shared" si="1"/>
        <v>0</v>
      </c>
      <c r="P38" s="516"/>
      <c r="Q38" s="517"/>
      <c r="R38" s="391"/>
      <c r="S38" s="350"/>
      <c r="T38" s="363"/>
    </row>
    <row r="39" spans="1:20" s="295" customFormat="1" ht="12.75" outlineLevel="1">
      <c r="A39" s="519" t="s">
        <v>369</v>
      </c>
      <c r="B39" s="53" t="s">
        <v>7</v>
      </c>
      <c r="C39" s="54" t="s">
        <v>158</v>
      </c>
      <c r="D39" s="520" t="s">
        <v>310</v>
      </c>
      <c r="E39" s="236" t="s">
        <v>34</v>
      </c>
      <c r="F39" s="453">
        <v>1</v>
      </c>
      <c r="G39" s="453">
        <v>1</v>
      </c>
      <c r="H39" s="452">
        <v>65300</v>
      </c>
      <c r="I39" s="452">
        <v>65300</v>
      </c>
      <c r="J39" s="80">
        <f t="shared" si="0"/>
        <v>1</v>
      </c>
      <c r="K39" s="468">
        <v>0</v>
      </c>
      <c r="L39" s="469">
        <v>1</v>
      </c>
      <c r="M39" s="470">
        <v>0</v>
      </c>
      <c r="N39" s="470">
        <v>0</v>
      </c>
      <c r="O39" s="192">
        <f t="shared" si="1"/>
        <v>0</v>
      </c>
      <c r="P39" s="516"/>
      <c r="Q39" s="517"/>
      <c r="R39" s="391"/>
      <c r="S39" s="350"/>
      <c r="T39" s="363"/>
    </row>
    <row r="40" spans="1:20" s="295" customFormat="1" ht="12.75" outlineLevel="1">
      <c r="A40" s="519" t="s">
        <v>370</v>
      </c>
      <c r="B40" s="53" t="s">
        <v>7</v>
      </c>
      <c r="C40" s="54" t="s">
        <v>271</v>
      </c>
      <c r="D40" s="520" t="s">
        <v>311</v>
      </c>
      <c r="E40" s="236" t="s">
        <v>34</v>
      </c>
      <c r="F40" s="453">
        <v>1</v>
      </c>
      <c r="G40" s="453">
        <v>1</v>
      </c>
      <c r="H40" s="452">
        <v>65300</v>
      </c>
      <c r="I40" s="452">
        <v>65300</v>
      </c>
      <c r="J40" s="80">
        <f t="shared" si="0"/>
        <v>1</v>
      </c>
      <c r="K40" s="468">
        <v>0</v>
      </c>
      <c r="L40" s="469">
        <v>1</v>
      </c>
      <c r="M40" s="470">
        <v>0</v>
      </c>
      <c r="N40" s="470">
        <v>0</v>
      </c>
      <c r="O40" s="192">
        <f t="shared" si="1"/>
        <v>0</v>
      </c>
      <c r="P40" s="516"/>
      <c r="Q40" s="517"/>
      <c r="R40" s="391"/>
      <c r="S40" s="350"/>
      <c r="T40" s="363"/>
    </row>
    <row r="41" spans="1:20" s="295" customFormat="1" ht="12.75" outlineLevel="1">
      <c r="A41" s="519" t="s">
        <v>370</v>
      </c>
      <c r="B41" s="53" t="s">
        <v>7</v>
      </c>
      <c r="C41" s="54" t="s">
        <v>159</v>
      </c>
      <c r="D41" s="520" t="s">
        <v>313</v>
      </c>
      <c r="E41" s="236" t="s">
        <v>34</v>
      </c>
      <c r="F41" s="453">
        <v>1</v>
      </c>
      <c r="G41" s="453">
        <v>1</v>
      </c>
      <c r="H41" s="452">
        <v>65300</v>
      </c>
      <c r="I41" s="452">
        <v>65300</v>
      </c>
      <c r="J41" s="80">
        <f t="shared" si="0"/>
        <v>1</v>
      </c>
      <c r="K41" s="468">
        <v>0</v>
      </c>
      <c r="L41" s="469">
        <v>1</v>
      </c>
      <c r="M41" s="470">
        <v>0</v>
      </c>
      <c r="N41" s="470">
        <v>0</v>
      </c>
      <c r="O41" s="192">
        <f t="shared" si="1"/>
        <v>0</v>
      </c>
      <c r="P41" s="516"/>
      <c r="Q41" s="517"/>
      <c r="R41" s="391"/>
      <c r="S41" s="350"/>
      <c r="T41" s="363"/>
    </row>
    <row r="42" spans="1:20" s="295" customFormat="1" ht="12.75" outlineLevel="1">
      <c r="A42" s="519" t="s">
        <v>371</v>
      </c>
      <c r="B42" s="53" t="s">
        <v>7</v>
      </c>
      <c r="C42" s="54" t="s">
        <v>160</v>
      </c>
      <c r="D42" s="520" t="s">
        <v>355</v>
      </c>
      <c r="E42" s="236" t="s">
        <v>34</v>
      </c>
      <c r="F42" s="453">
        <v>1</v>
      </c>
      <c r="G42" s="453">
        <v>1</v>
      </c>
      <c r="H42" s="452">
        <v>65300</v>
      </c>
      <c r="I42" s="452">
        <v>65300</v>
      </c>
      <c r="J42" s="80">
        <f t="shared" si="0"/>
        <v>1</v>
      </c>
      <c r="K42" s="468">
        <v>0</v>
      </c>
      <c r="L42" s="469">
        <v>1</v>
      </c>
      <c r="M42" s="470">
        <v>0</v>
      </c>
      <c r="N42" s="470">
        <v>0</v>
      </c>
      <c r="O42" s="192">
        <f t="shared" si="1"/>
        <v>0</v>
      </c>
      <c r="P42" s="516"/>
      <c r="Q42" s="517"/>
      <c r="R42" s="391"/>
      <c r="S42" s="350"/>
      <c r="T42" s="363"/>
    </row>
    <row r="43" spans="1:20" s="295" customFormat="1" ht="12.75" outlineLevel="1">
      <c r="A43" s="519" t="s">
        <v>369</v>
      </c>
      <c r="B43" s="53" t="s">
        <v>7</v>
      </c>
      <c r="C43" s="54" t="s">
        <v>160</v>
      </c>
      <c r="D43" s="520" t="s">
        <v>306</v>
      </c>
      <c r="E43" s="236" t="s">
        <v>34</v>
      </c>
      <c r="F43" s="453">
        <v>1</v>
      </c>
      <c r="G43" s="453">
        <v>1</v>
      </c>
      <c r="H43" s="452">
        <v>65300</v>
      </c>
      <c r="I43" s="452">
        <v>65300</v>
      </c>
      <c r="J43" s="80">
        <f t="shared" si="0"/>
        <v>1</v>
      </c>
      <c r="K43" s="468">
        <v>0</v>
      </c>
      <c r="L43" s="469">
        <v>1</v>
      </c>
      <c r="M43" s="470">
        <v>0</v>
      </c>
      <c r="N43" s="470">
        <v>0</v>
      </c>
      <c r="O43" s="192">
        <f t="shared" si="1"/>
        <v>0</v>
      </c>
      <c r="P43" s="516"/>
      <c r="Q43" s="517"/>
      <c r="R43" s="391"/>
      <c r="S43" s="350"/>
      <c r="T43" s="363"/>
    </row>
    <row r="44" spans="1:20" s="295" customFormat="1" ht="12.75" outlineLevel="1">
      <c r="A44" s="519" t="s">
        <v>369</v>
      </c>
      <c r="B44" s="53" t="s">
        <v>7</v>
      </c>
      <c r="C44" s="54" t="s">
        <v>160</v>
      </c>
      <c r="D44" s="520" t="s">
        <v>307</v>
      </c>
      <c r="E44" s="236" t="s">
        <v>34</v>
      </c>
      <c r="F44" s="453">
        <v>1</v>
      </c>
      <c r="G44" s="453">
        <v>1</v>
      </c>
      <c r="H44" s="452">
        <v>65300</v>
      </c>
      <c r="I44" s="452">
        <v>65300</v>
      </c>
      <c r="J44" s="80">
        <f t="shared" si="0"/>
        <v>1</v>
      </c>
      <c r="K44" s="468">
        <v>0</v>
      </c>
      <c r="L44" s="469">
        <v>1</v>
      </c>
      <c r="M44" s="470">
        <v>0</v>
      </c>
      <c r="N44" s="470">
        <v>0</v>
      </c>
      <c r="O44" s="192">
        <f t="shared" si="1"/>
        <v>0</v>
      </c>
      <c r="P44" s="516"/>
      <c r="Q44" s="517"/>
      <c r="R44" s="391"/>
      <c r="S44" s="350"/>
      <c r="T44" s="363"/>
    </row>
    <row r="45" spans="1:20" s="295" customFormat="1" ht="12.75" outlineLevel="1">
      <c r="A45" s="519" t="s">
        <v>369</v>
      </c>
      <c r="B45" s="53" t="s">
        <v>7</v>
      </c>
      <c r="C45" s="54" t="s">
        <v>160</v>
      </c>
      <c r="D45" s="520" t="s">
        <v>308</v>
      </c>
      <c r="E45" s="236" t="s">
        <v>34</v>
      </c>
      <c r="F45" s="453">
        <v>1</v>
      </c>
      <c r="G45" s="453">
        <v>1</v>
      </c>
      <c r="H45" s="452">
        <v>65300</v>
      </c>
      <c r="I45" s="452">
        <v>65300</v>
      </c>
      <c r="J45" s="80">
        <f t="shared" si="0"/>
        <v>1</v>
      </c>
      <c r="K45" s="468">
        <v>0</v>
      </c>
      <c r="L45" s="469">
        <v>1</v>
      </c>
      <c r="M45" s="470">
        <v>0</v>
      </c>
      <c r="N45" s="470">
        <v>0</v>
      </c>
      <c r="O45" s="192">
        <f t="shared" si="1"/>
        <v>0</v>
      </c>
      <c r="P45" s="516"/>
      <c r="Q45" s="517"/>
      <c r="R45" s="391"/>
      <c r="S45" s="350"/>
      <c r="T45" s="363"/>
    </row>
    <row r="46" spans="1:20" s="295" customFormat="1" ht="12.75" outlineLevel="1">
      <c r="A46" s="519" t="s">
        <v>369</v>
      </c>
      <c r="B46" s="53" t="s">
        <v>7</v>
      </c>
      <c r="C46" s="54" t="s">
        <v>160</v>
      </c>
      <c r="D46" s="520" t="s">
        <v>314</v>
      </c>
      <c r="E46" s="236" t="s">
        <v>34</v>
      </c>
      <c r="F46" s="453">
        <v>1</v>
      </c>
      <c r="G46" s="453">
        <v>1</v>
      </c>
      <c r="H46" s="452">
        <v>65300</v>
      </c>
      <c r="I46" s="452">
        <v>65300</v>
      </c>
      <c r="J46" s="80">
        <f t="shared" si="0"/>
        <v>1</v>
      </c>
      <c r="K46" s="468">
        <v>0</v>
      </c>
      <c r="L46" s="469">
        <v>1</v>
      </c>
      <c r="M46" s="470">
        <v>0</v>
      </c>
      <c r="N46" s="470">
        <v>0</v>
      </c>
      <c r="O46" s="192">
        <f t="shared" si="1"/>
        <v>0</v>
      </c>
      <c r="P46" s="516"/>
      <c r="Q46" s="517"/>
      <c r="R46" s="391"/>
      <c r="S46" s="350"/>
      <c r="T46" s="363"/>
    </row>
    <row r="47" spans="1:20" s="295" customFormat="1" ht="12.75" outlineLevel="1">
      <c r="A47" s="519" t="s">
        <v>369</v>
      </c>
      <c r="B47" s="53" t="s">
        <v>7</v>
      </c>
      <c r="C47" s="54" t="s">
        <v>160</v>
      </c>
      <c r="D47" s="520" t="s">
        <v>309</v>
      </c>
      <c r="E47" s="236" t="s">
        <v>34</v>
      </c>
      <c r="F47" s="453">
        <v>1</v>
      </c>
      <c r="G47" s="453">
        <v>1</v>
      </c>
      <c r="H47" s="452">
        <v>65300</v>
      </c>
      <c r="I47" s="452">
        <v>65300</v>
      </c>
      <c r="J47" s="80">
        <f t="shared" si="0"/>
        <v>1</v>
      </c>
      <c r="K47" s="468">
        <v>0</v>
      </c>
      <c r="L47" s="469">
        <v>1</v>
      </c>
      <c r="M47" s="470">
        <v>0</v>
      </c>
      <c r="N47" s="470">
        <v>0</v>
      </c>
      <c r="O47" s="192">
        <f t="shared" si="1"/>
        <v>0</v>
      </c>
      <c r="P47" s="516"/>
      <c r="Q47" s="517"/>
      <c r="R47" s="391"/>
      <c r="S47" s="350"/>
      <c r="T47" s="363"/>
    </row>
    <row r="48" spans="1:20" s="295" customFormat="1" ht="12.75" outlineLevel="1">
      <c r="A48" s="519" t="s">
        <v>369</v>
      </c>
      <c r="B48" s="53" t="s">
        <v>7</v>
      </c>
      <c r="C48" s="54" t="s">
        <v>160</v>
      </c>
      <c r="D48" s="520" t="s">
        <v>310</v>
      </c>
      <c r="E48" s="236" t="s">
        <v>34</v>
      </c>
      <c r="F48" s="453">
        <v>1</v>
      </c>
      <c r="G48" s="453">
        <v>1</v>
      </c>
      <c r="H48" s="452">
        <v>65300</v>
      </c>
      <c r="I48" s="452">
        <v>65300</v>
      </c>
      <c r="J48" s="80">
        <f t="shared" si="0"/>
        <v>1</v>
      </c>
      <c r="K48" s="468">
        <v>0</v>
      </c>
      <c r="L48" s="469">
        <v>1</v>
      </c>
      <c r="M48" s="470">
        <v>0</v>
      </c>
      <c r="N48" s="470">
        <v>0</v>
      </c>
      <c r="O48" s="192">
        <f t="shared" si="1"/>
        <v>0</v>
      </c>
      <c r="P48" s="516"/>
      <c r="Q48" s="517"/>
      <c r="R48" s="391"/>
      <c r="S48" s="350"/>
      <c r="T48" s="363"/>
    </row>
    <row r="49" spans="1:20" s="295" customFormat="1" ht="12.75" outlineLevel="1">
      <c r="A49" s="519" t="s">
        <v>369</v>
      </c>
      <c r="B49" s="53" t="s">
        <v>7</v>
      </c>
      <c r="C49" s="54" t="s">
        <v>161</v>
      </c>
      <c r="D49" s="520" t="s">
        <v>306</v>
      </c>
      <c r="E49" s="236" t="s">
        <v>34</v>
      </c>
      <c r="F49" s="453">
        <v>1</v>
      </c>
      <c r="G49" s="453">
        <v>1</v>
      </c>
      <c r="H49" s="452">
        <v>65300</v>
      </c>
      <c r="I49" s="452">
        <v>65300</v>
      </c>
      <c r="J49" s="80">
        <f t="shared" si="0"/>
        <v>1</v>
      </c>
      <c r="K49" s="468">
        <v>0</v>
      </c>
      <c r="L49" s="469">
        <v>1</v>
      </c>
      <c r="M49" s="470">
        <v>0</v>
      </c>
      <c r="N49" s="470">
        <v>0</v>
      </c>
      <c r="O49" s="192">
        <f t="shared" si="1"/>
        <v>0</v>
      </c>
      <c r="P49" s="516"/>
      <c r="Q49" s="517"/>
      <c r="R49" s="391"/>
      <c r="S49" s="350"/>
      <c r="T49" s="363"/>
    </row>
    <row r="50" spans="1:20" s="295" customFormat="1" ht="12.75" outlineLevel="1">
      <c r="A50" s="519" t="s">
        <v>369</v>
      </c>
      <c r="B50" s="53" t="s">
        <v>7</v>
      </c>
      <c r="C50" s="54" t="s">
        <v>161</v>
      </c>
      <c r="D50" s="520" t="s">
        <v>307</v>
      </c>
      <c r="E50" s="236" t="s">
        <v>34</v>
      </c>
      <c r="F50" s="453">
        <v>1</v>
      </c>
      <c r="G50" s="453">
        <v>1</v>
      </c>
      <c r="H50" s="452">
        <v>65300</v>
      </c>
      <c r="I50" s="452">
        <v>65300</v>
      </c>
      <c r="J50" s="80">
        <f t="shared" si="0"/>
        <v>1</v>
      </c>
      <c r="K50" s="468">
        <v>0</v>
      </c>
      <c r="L50" s="469">
        <v>1</v>
      </c>
      <c r="M50" s="470">
        <v>0</v>
      </c>
      <c r="N50" s="470">
        <v>0</v>
      </c>
      <c r="O50" s="192">
        <f t="shared" si="1"/>
        <v>0</v>
      </c>
      <c r="P50" s="516"/>
      <c r="Q50" s="517"/>
      <c r="R50" s="391"/>
      <c r="S50" s="350"/>
      <c r="T50" s="363"/>
    </row>
    <row r="51" spans="1:20" s="295" customFormat="1" ht="12.75" outlineLevel="1">
      <c r="A51" s="519" t="s">
        <v>369</v>
      </c>
      <c r="B51" s="53" t="s">
        <v>7</v>
      </c>
      <c r="C51" s="54" t="s">
        <v>161</v>
      </c>
      <c r="D51" s="520" t="s">
        <v>308</v>
      </c>
      <c r="E51" s="236" t="s">
        <v>34</v>
      </c>
      <c r="F51" s="453">
        <v>1</v>
      </c>
      <c r="G51" s="453">
        <v>1</v>
      </c>
      <c r="H51" s="452">
        <v>65300</v>
      </c>
      <c r="I51" s="452">
        <v>65300</v>
      </c>
      <c r="J51" s="80">
        <f t="shared" si="0"/>
        <v>1</v>
      </c>
      <c r="K51" s="468">
        <v>0</v>
      </c>
      <c r="L51" s="469">
        <v>1</v>
      </c>
      <c r="M51" s="470">
        <v>0</v>
      </c>
      <c r="N51" s="470">
        <v>0</v>
      </c>
      <c r="O51" s="192">
        <f t="shared" si="1"/>
        <v>0</v>
      </c>
      <c r="P51" s="516"/>
      <c r="Q51" s="517"/>
      <c r="R51" s="391"/>
      <c r="S51" s="350"/>
      <c r="T51" s="363"/>
    </row>
    <row r="52" spans="1:20" s="295" customFormat="1" ht="12.75" outlineLevel="1">
      <c r="A52" s="519" t="s">
        <v>369</v>
      </c>
      <c r="B52" s="53" t="s">
        <v>7</v>
      </c>
      <c r="C52" s="54" t="s">
        <v>161</v>
      </c>
      <c r="D52" s="520" t="s">
        <v>314</v>
      </c>
      <c r="E52" s="236" t="s">
        <v>34</v>
      </c>
      <c r="F52" s="453">
        <v>1</v>
      </c>
      <c r="G52" s="453">
        <v>1</v>
      </c>
      <c r="H52" s="452">
        <v>65300</v>
      </c>
      <c r="I52" s="452">
        <v>65300</v>
      </c>
      <c r="J52" s="80">
        <f t="shared" si="0"/>
        <v>1</v>
      </c>
      <c r="K52" s="468">
        <v>0</v>
      </c>
      <c r="L52" s="469">
        <v>1</v>
      </c>
      <c r="M52" s="470">
        <v>0</v>
      </c>
      <c r="N52" s="470">
        <v>0</v>
      </c>
      <c r="O52" s="192">
        <f t="shared" si="1"/>
        <v>0</v>
      </c>
      <c r="P52" s="516"/>
      <c r="Q52" s="517"/>
      <c r="R52" s="391"/>
      <c r="S52" s="350"/>
      <c r="T52" s="363"/>
    </row>
    <row r="53" spans="1:20" s="295" customFormat="1" ht="12.75" outlineLevel="1">
      <c r="A53" s="519" t="s">
        <v>369</v>
      </c>
      <c r="B53" s="53" t="s">
        <v>7</v>
      </c>
      <c r="C53" s="54" t="s">
        <v>161</v>
      </c>
      <c r="D53" s="520" t="s">
        <v>309</v>
      </c>
      <c r="E53" s="236" t="s">
        <v>34</v>
      </c>
      <c r="F53" s="453">
        <v>1</v>
      </c>
      <c r="G53" s="453">
        <v>1</v>
      </c>
      <c r="H53" s="452">
        <v>65300</v>
      </c>
      <c r="I53" s="452">
        <v>65300</v>
      </c>
      <c r="J53" s="80">
        <f t="shared" si="0"/>
        <v>1</v>
      </c>
      <c r="K53" s="468">
        <v>0</v>
      </c>
      <c r="L53" s="469">
        <v>1</v>
      </c>
      <c r="M53" s="470">
        <v>0</v>
      </c>
      <c r="N53" s="470">
        <v>0</v>
      </c>
      <c r="O53" s="192">
        <f t="shared" si="1"/>
        <v>0</v>
      </c>
      <c r="P53" s="516"/>
      <c r="Q53" s="517"/>
      <c r="R53" s="391"/>
      <c r="S53" s="350"/>
      <c r="T53" s="363"/>
    </row>
    <row r="54" spans="1:20" s="295" customFormat="1" ht="12.75" outlineLevel="1">
      <c r="A54" s="519" t="s">
        <v>369</v>
      </c>
      <c r="B54" s="53" t="s">
        <v>7</v>
      </c>
      <c r="C54" s="54" t="s">
        <v>161</v>
      </c>
      <c r="D54" s="520" t="s">
        <v>310</v>
      </c>
      <c r="E54" s="236" t="s">
        <v>34</v>
      </c>
      <c r="F54" s="453">
        <v>1</v>
      </c>
      <c r="G54" s="453">
        <v>1</v>
      </c>
      <c r="H54" s="452">
        <v>65300</v>
      </c>
      <c r="I54" s="452">
        <v>65300</v>
      </c>
      <c r="J54" s="80">
        <f t="shared" si="0"/>
        <v>1</v>
      </c>
      <c r="K54" s="468">
        <v>0</v>
      </c>
      <c r="L54" s="469">
        <v>1</v>
      </c>
      <c r="M54" s="470">
        <v>0</v>
      </c>
      <c r="N54" s="470">
        <v>0</v>
      </c>
      <c r="O54" s="192">
        <f t="shared" si="1"/>
        <v>0</v>
      </c>
      <c r="P54" s="516"/>
      <c r="Q54" s="517"/>
      <c r="R54" s="391"/>
      <c r="S54" s="350"/>
      <c r="T54" s="363"/>
    </row>
    <row r="55" spans="1:20" s="295" customFormat="1" ht="12.75" outlineLevel="1">
      <c r="A55" s="519" t="s">
        <v>372</v>
      </c>
      <c r="B55" s="53" t="s">
        <v>7</v>
      </c>
      <c r="C55" s="54" t="s">
        <v>161</v>
      </c>
      <c r="D55" s="520" t="s">
        <v>315</v>
      </c>
      <c r="E55" s="236" t="s">
        <v>34</v>
      </c>
      <c r="F55" s="453">
        <v>0</v>
      </c>
      <c r="G55" s="453">
        <v>0</v>
      </c>
      <c r="H55" s="452">
        <v>65300</v>
      </c>
      <c r="I55" s="452">
        <v>65300</v>
      </c>
      <c r="J55" s="80">
        <f t="shared" si="0"/>
        <v>1</v>
      </c>
      <c r="K55" s="468">
        <v>0</v>
      </c>
      <c r="L55" s="469">
        <v>0</v>
      </c>
      <c r="M55" s="470">
        <v>0</v>
      </c>
      <c r="N55" s="470">
        <v>0</v>
      </c>
      <c r="O55" s="192">
        <f t="shared" si="1"/>
        <v>0</v>
      </c>
      <c r="P55" s="516"/>
      <c r="Q55" s="517"/>
      <c r="R55" s="391"/>
      <c r="S55" s="350"/>
      <c r="T55" s="363"/>
    </row>
    <row r="56" spans="1:20" s="295" customFormat="1" ht="12.75" outlineLevel="1">
      <c r="A56" s="519" t="s">
        <v>373</v>
      </c>
      <c r="B56" s="53" t="s">
        <v>7</v>
      </c>
      <c r="C56" s="54" t="s">
        <v>161</v>
      </c>
      <c r="D56" s="520" t="s">
        <v>316</v>
      </c>
      <c r="E56" s="236" t="s">
        <v>34</v>
      </c>
      <c r="F56" s="453">
        <v>0</v>
      </c>
      <c r="G56" s="453">
        <v>0</v>
      </c>
      <c r="H56" s="452">
        <v>65300</v>
      </c>
      <c r="I56" s="452">
        <v>65300</v>
      </c>
      <c r="J56" s="80">
        <f t="shared" si="0"/>
        <v>1</v>
      </c>
      <c r="K56" s="468">
        <v>0</v>
      </c>
      <c r="L56" s="469">
        <v>0</v>
      </c>
      <c r="M56" s="470">
        <v>0</v>
      </c>
      <c r="N56" s="470">
        <v>0</v>
      </c>
      <c r="O56" s="192">
        <f t="shared" si="1"/>
        <v>0</v>
      </c>
      <c r="P56" s="516"/>
      <c r="Q56" s="517"/>
      <c r="R56" s="391"/>
      <c r="S56" s="350"/>
      <c r="T56" s="363"/>
    </row>
    <row r="57" spans="1:20" s="295" customFormat="1" ht="12.75" outlineLevel="1">
      <c r="A57" s="519" t="s">
        <v>373</v>
      </c>
      <c r="B57" s="53" t="s">
        <v>7</v>
      </c>
      <c r="C57" s="54" t="s">
        <v>161</v>
      </c>
      <c r="D57" s="520" t="s">
        <v>317</v>
      </c>
      <c r="E57" s="236" t="s">
        <v>34</v>
      </c>
      <c r="F57" s="453">
        <v>0</v>
      </c>
      <c r="G57" s="453">
        <v>0</v>
      </c>
      <c r="H57" s="452">
        <v>65300</v>
      </c>
      <c r="I57" s="452">
        <v>65300</v>
      </c>
      <c r="J57" s="80">
        <f t="shared" si="0"/>
        <v>1</v>
      </c>
      <c r="K57" s="468">
        <v>0</v>
      </c>
      <c r="L57" s="469">
        <v>0</v>
      </c>
      <c r="M57" s="470">
        <v>0</v>
      </c>
      <c r="N57" s="470">
        <v>0</v>
      </c>
      <c r="O57" s="192">
        <f t="shared" si="1"/>
        <v>0</v>
      </c>
      <c r="P57" s="516"/>
      <c r="Q57" s="517"/>
      <c r="R57" s="391"/>
      <c r="S57" s="350"/>
      <c r="T57" s="363"/>
    </row>
    <row r="58" spans="1:20" s="295" customFormat="1" ht="12.75" outlineLevel="1">
      <c r="A58" s="519" t="s">
        <v>369</v>
      </c>
      <c r="B58" s="53" t="s">
        <v>7</v>
      </c>
      <c r="C58" s="54" t="s">
        <v>162</v>
      </c>
      <c r="D58" s="520" t="s">
        <v>306</v>
      </c>
      <c r="E58" s="236" t="s">
        <v>34</v>
      </c>
      <c r="F58" s="453">
        <v>1</v>
      </c>
      <c r="G58" s="453">
        <v>1</v>
      </c>
      <c r="H58" s="452">
        <v>65300</v>
      </c>
      <c r="I58" s="452">
        <v>65300</v>
      </c>
      <c r="J58" s="80">
        <f t="shared" si="0"/>
        <v>1</v>
      </c>
      <c r="K58" s="468">
        <v>0</v>
      </c>
      <c r="L58" s="469">
        <v>1</v>
      </c>
      <c r="M58" s="470">
        <v>0</v>
      </c>
      <c r="N58" s="470">
        <v>0</v>
      </c>
      <c r="O58" s="192">
        <f t="shared" si="1"/>
        <v>0</v>
      </c>
      <c r="P58" s="518"/>
      <c r="Q58" s="513"/>
      <c r="R58" s="391"/>
      <c r="S58" s="350"/>
      <c r="T58" s="363"/>
    </row>
    <row r="59" spans="1:20" s="295" customFormat="1" ht="12.75" outlineLevel="1">
      <c r="A59" s="519" t="s">
        <v>369</v>
      </c>
      <c r="B59" s="53" t="s">
        <v>7</v>
      </c>
      <c r="C59" s="54" t="s">
        <v>162</v>
      </c>
      <c r="D59" s="520" t="s">
        <v>307</v>
      </c>
      <c r="E59" s="236" t="s">
        <v>34</v>
      </c>
      <c r="F59" s="453">
        <v>1</v>
      </c>
      <c r="G59" s="453">
        <v>1</v>
      </c>
      <c r="H59" s="452">
        <v>65300</v>
      </c>
      <c r="I59" s="452">
        <v>65300</v>
      </c>
      <c r="J59" s="80">
        <f t="shared" si="0"/>
        <v>1</v>
      </c>
      <c r="K59" s="468">
        <v>0</v>
      </c>
      <c r="L59" s="469">
        <v>1</v>
      </c>
      <c r="M59" s="470">
        <v>0</v>
      </c>
      <c r="N59" s="470">
        <v>0</v>
      </c>
      <c r="O59" s="192">
        <f t="shared" si="1"/>
        <v>0</v>
      </c>
      <c r="P59" s="518"/>
      <c r="Q59" s="513"/>
      <c r="R59" s="391"/>
      <c r="S59" s="350"/>
      <c r="T59" s="363"/>
    </row>
    <row r="60" spans="1:20" s="295" customFormat="1" ht="12.75" outlineLevel="1">
      <c r="A60" s="519" t="s">
        <v>369</v>
      </c>
      <c r="B60" s="53" t="s">
        <v>7</v>
      </c>
      <c r="C60" s="54" t="s">
        <v>162</v>
      </c>
      <c r="D60" s="520" t="s">
        <v>308</v>
      </c>
      <c r="E60" s="236" t="s">
        <v>34</v>
      </c>
      <c r="F60" s="453">
        <v>1</v>
      </c>
      <c r="G60" s="453">
        <v>1</v>
      </c>
      <c r="H60" s="452">
        <v>65300</v>
      </c>
      <c r="I60" s="452">
        <v>65300</v>
      </c>
      <c r="J60" s="80">
        <f t="shared" si="0"/>
        <v>1</v>
      </c>
      <c r="K60" s="468">
        <v>0</v>
      </c>
      <c r="L60" s="469">
        <v>1</v>
      </c>
      <c r="M60" s="470">
        <v>0</v>
      </c>
      <c r="N60" s="470">
        <v>0</v>
      </c>
      <c r="O60" s="192">
        <f t="shared" si="1"/>
        <v>0</v>
      </c>
      <c r="P60" s="518"/>
      <c r="Q60" s="513"/>
      <c r="R60" s="391"/>
      <c r="S60" s="350"/>
      <c r="T60" s="363"/>
    </row>
    <row r="61" spans="1:20" s="295" customFormat="1" ht="12.75" outlineLevel="1">
      <c r="A61" s="519" t="s">
        <v>369</v>
      </c>
      <c r="B61" s="53" t="s">
        <v>7</v>
      </c>
      <c r="C61" s="54" t="s">
        <v>162</v>
      </c>
      <c r="D61" s="520" t="s">
        <v>309</v>
      </c>
      <c r="E61" s="236" t="s">
        <v>34</v>
      </c>
      <c r="F61" s="453">
        <v>1</v>
      </c>
      <c r="G61" s="453">
        <v>1</v>
      </c>
      <c r="H61" s="452">
        <v>65300</v>
      </c>
      <c r="I61" s="452">
        <v>65300</v>
      </c>
      <c r="J61" s="80">
        <f t="shared" si="0"/>
        <v>1</v>
      </c>
      <c r="K61" s="468">
        <v>0</v>
      </c>
      <c r="L61" s="469">
        <v>1</v>
      </c>
      <c r="M61" s="470">
        <v>0</v>
      </c>
      <c r="N61" s="470">
        <v>0</v>
      </c>
      <c r="O61" s="192">
        <f t="shared" si="1"/>
        <v>0</v>
      </c>
      <c r="P61" s="518"/>
      <c r="Q61" s="513"/>
      <c r="R61" s="391"/>
      <c r="S61" s="350"/>
      <c r="T61" s="363"/>
    </row>
    <row r="62" spans="1:20" s="295" customFormat="1" ht="12.75" outlineLevel="1">
      <c r="A62" s="519" t="s">
        <v>369</v>
      </c>
      <c r="B62" s="53" t="s">
        <v>7</v>
      </c>
      <c r="C62" s="54" t="s">
        <v>162</v>
      </c>
      <c r="D62" s="520" t="s">
        <v>318</v>
      </c>
      <c r="E62" s="236" t="s">
        <v>34</v>
      </c>
      <c r="F62" s="453">
        <v>1</v>
      </c>
      <c r="G62" s="453">
        <v>1</v>
      </c>
      <c r="H62" s="452">
        <v>65300</v>
      </c>
      <c r="I62" s="452">
        <v>65300</v>
      </c>
      <c r="J62" s="80">
        <f t="shared" si="0"/>
        <v>1</v>
      </c>
      <c r="K62" s="468">
        <v>0</v>
      </c>
      <c r="L62" s="469">
        <v>1</v>
      </c>
      <c r="M62" s="470">
        <v>0</v>
      </c>
      <c r="N62" s="470">
        <v>0</v>
      </c>
      <c r="O62" s="192">
        <f t="shared" si="1"/>
        <v>0</v>
      </c>
      <c r="P62" s="518"/>
      <c r="Q62" s="513"/>
      <c r="R62" s="391"/>
      <c r="S62" s="350"/>
      <c r="T62" s="363"/>
    </row>
    <row r="63" spans="1:20" s="295" customFormat="1" ht="12.75" outlineLevel="1">
      <c r="A63" s="519" t="s">
        <v>376</v>
      </c>
      <c r="B63" s="53" t="s">
        <v>7</v>
      </c>
      <c r="C63" s="54" t="s">
        <v>162</v>
      </c>
      <c r="D63" s="520" t="s">
        <v>319</v>
      </c>
      <c r="E63" s="236" t="s">
        <v>34</v>
      </c>
      <c r="F63" s="453">
        <v>1</v>
      </c>
      <c r="G63" s="453">
        <v>1</v>
      </c>
      <c r="H63" s="452">
        <v>65300</v>
      </c>
      <c r="I63" s="452">
        <v>65300</v>
      </c>
      <c r="J63" s="80">
        <f t="shared" si="0"/>
        <v>1</v>
      </c>
      <c r="K63" s="468">
        <v>0</v>
      </c>
      <c r="L63" s="469">
        <v>1</v>
      </c>
      <c r="M63" s="470">
        <v>0</v>
      </c>
      <c r="N63" s="470">
        <v>0</v>
      </c>
      <c r="O63" s="192">
        <f t="shared" si="1"/>
        <v>0</v>
      </c>
      <c r="P63" s="518"/>
      <c r="Q63" s="513"/>
      <c r="R63" s="391"/>
      <c r="S63" s="350"/>
      <c r="T63" s="363"/>
    </row>
    <row r="64" spans="1:20" s="295" customFormat="1" ht="12.75" outlineLevel="1">
      <c r="A64" s="519" t="s">
        <v>378</v>
      </c>
      <c r="B64" s="53" t="s">
        <v>7</v>
      </c>
      <c r="C64" s="54" t="s">
        <v>162</v>
      </c>
      <c r="D64" s="520" t="s">
        <v>320</v>
      </c>
      <c r="E64" s="236" t="s">
        <v>34</v>
      </c>
      <c r="F64" s="453">
        <v>0</v>
      </c>
      <c r="G64" s="453">
        <v>0</v>
      </c>
      <c r="H64" s="452">
        <v>65300</v>
      </c>
      <c r="I64" s="452">
        <v>65300</v>
      </c>
      <c r="J64" s="80">
        <f t="shared" si="0"/>
        <v>1</v>
      </c>
      <c r="K64" s="468">
        <v>0</v>
      </c>
      <c r="L64" s="469">
        <v>0</v>
      </c>
      <c r="M64" s="470">
        <v>0</v>
      </c>
      <c r="N64" s="470">
        <v>0</v>
      </c>
      <c r="O64" s="192">
        <f t="shared" si="1"/>
        <v>0</v>
      </c>
      <c r="P64" s="518"/>
      <c r="Q64" s="513"/>
      <c r="R64" s="391"/>
      <c r="S64" s="350"/>
      <c r="T64" s="363"/>
    </row>
    <row r="65" spans="1:20" s="290" customFormat="1" ht="5.25" customHeight="1" outlineLevel="1">
      <c r="A65" s="315"/>
      <c r="B65" s="55"/>
      <c r="C65" s="55"/>
      <c r="D65" s="126"/>
      <c r="E65" s="240"/>
      <c r="F65" s="454"/>
      <c r="G65" s="454"/>
      <c r="H65" s="455"/>
      <c r="I65" s="455"/>
      <c r="J65" s="115"/>
      <c r="K65" s="454"/>
      <c r="L65" s="471"/>
      <c r="M65" s="472"/>
      <c r="N65" s="473"/>
      <c r="O65" s="81"/>
      <c r="P65" s="454"/>
      <c r="Q65" s="490"/>
      <c r="R65" s="391"/>
      <c r="S65" s="344"/>
      <c r="T65" s="356"/>
    </row>
    <row r="66" spans="1:20" s="288" customFormat="1" ht="12.75" hidden="1" outlineLevel="2">
      <c r="A66" s="313"/>
      <c r="B66" s="30" t="s">
        <v>52</v>
      </c>
      <c r="C66" s="28"/>
      <c r="D66" s="122"/>
      <c r="E66" s="246" t="s">
        <v>154</v>
      </c>
      <c r="F66" s="456" t="s">
        <v>82</v>
      </c>
      <c r="G66" s="456" t="s">
        <v>83</v>
      </c>
      <c r="H66" s="457" t="s">
        <v>34</v>
      </c>
      <c r="I66" s="491"/>
      <c r="J66" s="79" t="s">
        <v>80</v>
      </c>
      <c r="K66" s="474" t="s">
        <v>81</v>
      </c>
      <c r="L66" s="475"/>
      <c r="M66" s="457"/>
      <c r="N66" s="476"/>
      <c r="O66" s="109"/>
      <c r="P66" s="456"/>
      <c r="Q66" s="491"/>
      <c r="R66" s="392"/>
      <c r="S66" s="342"/>
      <c r="T66" s="354"/>
    </row>
    <row r="67" spans="1:20" s="291" customFormat="1" ht="12.75" hidden="1" outlineLevel="2">
      <c r="A67" s="319"/>
      <c r="B67" s="41"/>
      <c r="C67" s="14"/>
      <c r="D67" s="25"/>
      <c r="E67" s="242" t="s">
        <v>155</v>
      </c>
      <c r="F67" s="458">
        <f>IF(F69&gt;0,F68/F69,0)</f>
        <v>0.9130434782608695</v>
      </c>
      <c r="G67" s="458">
        <f>IF(G69&gt;0,G68/G69,0)</f>
        <v>0.9130434782608695</v>
      </c>
      <c r="H67" s="459"/>
      <c r="I67" s="478"/>
      <c r="J67" s="72">
        <f>IF(J69&gt;0,J68/J69,0)</f>
        <v>0.9990882576696845</v>
      </c>
      <c r="K67" s="458">
        <f>IF(K69&gt;0,K68/K69,0)</f>
        <v>0</v>
      </c>
      <c r="L67" s="477"/>
      <c r="M67" s="459"/>
      <c r="N67" s="478"/>
      <c r="O67" s="103"/>
      <c r="P67" s="492"/>
      <c r="Q67" s="493"/>
      <c r="R67" s="359"/>
      <c r="S67" s="346"/>
      <c r="T67" s="359"/>
    </row>
    <row r="68" spans="1:20" s="291" customFormat="1" ht="12.75" hidden="1" outlineLevel="2">
      <c r="A68" s="319"/>
      <c r="B68" s="41"/>
      <c r="C68" s="14"/>
      <c r="D68" s="25"/>
      <c r="E68" s="242" t="s">
        <v>175</v>
      </c>
      <c r="F68" s="460">
        <f>F71</f>
        <v>21</v>
      </c>
      <c r="G68" s="460">
        <f>G71</f>
        <v>21</v>
      </c>
      <c r="H68" s="459"/>
      <c r="I68" s="478"/>
      <c r="J68" s="265">
        <f>I71</f>
        <v>1184561</v>
      </c>
      <c r="K68" s="460">
        <f>K71</f>
        <v>0</v>
      </c>
      <c r="L68" s="477"/>
      <c r="M68" s="459"/>
      <c r="N68" s="478"/>
      <c r="O68" s="103"/>
      <c r="P68" s="492"/>
      <c r="Q68" s="493"/>
      <c r="R68" s="359"/>
      <c r="S68" s="346"/>
      <c r="T68" s="359"/>
    </row>
    <row r="69" spans="1:20" s="291" customFormat="1" ht="12.75" hidden="1" outlineLevel="2">
      <c r="A69" s="319"/>
      <c r="B69" s="41"/>
      <c r="C69" s="14"/>
      <c r="D69" s="25"/>
      <c r="E69" s="242" t="s">
        <v>176</v>
      </c>
      <c r="F69" s="460">
        <f>$D71</f>
        <v>23</v>
      </c>
      <c r="G69" s="460">
        <f>$D71</f>
        <v>23</v>
      </c>
      <c r="H69" s="459"/>
      <c r="I69" s="478"/>
      <c r="J69" s="265">
        <f>H71</f>
        <v>1185642</v>
      </c>
      <c r="K69" s="460">
        <f>$D71</f>
        <v>23</v>
      </c>
      <c r="L69" s="477"/>
      <c r="M69" s="459"/>
      <c r="N69" s="478"/>
      <c r="O69" s="103"/>
      <c r="P69" s="492"/>
      <c r="Q69" s="493"/>
      <c r="R69" s="359"/>
      <c r="S69" s="346"/>
      <c r="T69" s="359"/>
    </row>
    <row r="70" spans="1:20" s="292" customFormat="1" ht="12.75" hidden="1" outlineLevel="3">
      <c r="A70" s="320"/>
      <c r="B70" s="42"/>
      <c r="C70" s="11"/>
      <c r="D70" s="124" t="s">
        <v>126</v>
      </c>
      <c r="E70" s="247" t="s">
        <v>151</v>
      </c>
      <c r="F70" s="461" t="s">
        <v>85</v>
      </c>
      <c r="G70" s="461" t="s">
        <v>86</v>
      </c>
      <c r="H70" s="462" t="s">
        <v>138</v>
      </c>
      <c r="I70" s="497" t="s">
        <v>139</v>
      </c>
      <c r="J70" s="76"/>
      <c r="K70" s="461" t="s">
        <v>84</v>
      </c>
      <c r="L70" s="479" t="s">
        <v>182</v>
      </c>
      <c r="M70" s="480" t="s">
        <v>183</v>
      </c>
      <c r="N70" s="481" t="s">
        <v>184</v>
      </c>
      <c r="O70" s="104" t="s">
        <v>185</v>
      </c>
      <c r="P70" s="461"/>
      <c r="Q70" s="494"/>
      <c r="R70" s="391"/>
      <c r="S70" s="347"/>
      <c r="T70" s="360"/>
    </row>
    <row r="71" spans="1:20" s="290" customFormat="1" ht="12.75" hidden="1" outlineLevel="3">
      <c r="A71" s="321"/>
      <c r="B71" s="42"/>
      <c r="C71" s="7"/>
      <c r="D71" s="16">
        <f>COUNTA(D72:D96)</f>
        <v>23</v>
      </c>
      <c r="E71" s="247" t="s">
        <v>152</v>
      </c>
      <c r="F71" s="463">
        <f>SUM(F72:F96)</f>
        <v>21</v>
      </c>
      <c r="G71" s="463">
        <f>SUM(G72:G96)</f>
        <v>21</v>
      </c>
      <c r="H71" s="464">
        <f>SUM(H72:H96)</f>
        <v>1185642</v>
      </c>
      <c r="I71" s="503">
        <f>SUM(I72:I96)</f>
        <v>1184561</v>
      </c>
      <c r="J71" s="77"/>
      <c r="K71" s="463">
        <f>SUM(K72:K96)</f>
        <v>0</v>
      </c>
      <c r="L71" s="482">
        <f>SUM(L72:L96)</f>
        <v>21</v>
      </c>
      <c r="M71" s="464">
        <f>SUM(M72:M96)</f>
        <v>0</v>
      </c>
      <c r="N71" s="483">
        <f>SUM(N72:N96)</f>
        <v>0</v>
      </c>
      <c r="O71" s="8">
        <f>SUM(O72:O96)</f>
        <v>0</v>
      </c>
      <c r="P71" s="463"/>
      <c r="Q71" s="495"/>
      <c r="R71" s="395"/>
      <c r="S71" s="344"/>
      <c r="T71" s="356"/>
    </row>
    <row r="72" spans="1:20" s="293" customFormat="1" ht="6.75" customHeight="1" hidden="1" outlineLevel="2" collapsed="1">
      <c r="A72" s="325"/>
      <c r="B72" s="45"/>
      <c r="C72" s="45"/>
      <c r="D72" s="121"/>
      <c r="E72" s="237"/>
      <c r="F72" s="465"/>
      <c r="G72" s="465"/>
      <c r="H72" s="466"/>
      <c r="I72" s="466"/>
      <c r="J72" s="112"/>
      <c r="K72" s="465"/>
      <c r="L72" s="484"/>
      <c r="M72" s="485"/>
      <c r="N72" s="486"/>
      <c r="O72" s="70"/>
      <c r="P72" s="465"/>
      <c r="Q72" s="496"/>
      <c r="R72" s="400"/>
      <c r="S72" s="348"/>
      <c r="T72" s="361"/>
    </row>
    <row r="73" spans="1:20" s="297" customFormat="1" ht="12.75" outlineLevel="1" collapsed="1">
      <c r="A73" s="519" t="s">
        <v>369</v>
      </c>
      <c r="B73" s="51" t="s">
        <v>8</v>
      </c>
      <c r="C73" s="52" t="s">
        <v>163</v>
      </c>
      <c r="D73" s="535" t="s">
        <v>321</v>
      </c>
      <c r="E73" s="248" t="s">
        <v>34</v>
      </c>
      <c r="F73" s="451">
        <v>1</v>
      </c>
      <c r="G73" s="451">
        <v>1</v>
      </c>
      <c r="H73" s="452">
        <v>65300</v>
      </c>
      <c r="I73" s="452">
        <v>65300</v>
      </c>
      <c r="J73" s="80">
        <f aca="true" t="shared" si="2" ref="J73:J95">IF(H73&gt;0,I73/H73,0)</f>
        <v>1</v>
      </c>
      <c r="K73" s="532">
        <v>0</v>
      </c>
      <c r="L73" s="469">
        <v>1</v>
      </c>
      <c r="M73" s="470">
        <v>0</v>
      </c>
      <c r="N73" s="470">
        <v>0</v>
      </c>
      <c r="O73" s="192">
        <f aca="true" t="shared" si="3" ref="O73:O95">IF(AND(M73=1,N73=1),1,0)</f>
        <v>0</v>
      </c>
      <c r="P73" s="514"/>
      <c r="Q73" s="515"/>
      <c r="R73" s="399"/>
      <c r="S73" s="351"/>
      <c r="T73" s="364"/>
    </row>
    <row r="74" spans="1:20" s="297" customFormat="1" ht="12.75" outlineLevel="1" collapsed="1">
      <c r="A74" s="519" t="s">
        <v>369</v>
      </c>
      <c r="B74" s="51" t="s">
        <v>8</v>
      </c>
      <c r="C74" s="52" t="s">
        <v>163</v>
      </c>
      <c r="D74" s="535" t="s">
        <v>322</v>
      </c>
      <c r="E74" s="248" t="s">
        <v>34</v>
      </c>
      <c r="F74" s="451">
        <v>1</v>
      </c>
      <c r="G74" s="451">
        <v>1</v>
      </c>
      <c r="H74" s="452">
        <v>2300</v>
      </c>
      <c r="I74" s="452">
        <v>2300</v>
      </c>
      <c r="J74" s="80">
        <f t="shared" si="2"/>
        <v>1</v>
      </c>
      <c r="K74" s="532">
        <v>0</v>
      </c>
      <c r="L74" s="469">
        <v>1</v>
      </c>
      <c r="M74" s="470">
        <v>0</v>
      </c>
      <c r="N74" s="470">
        <v>0</v>
      </c>
      <c r="O74" s="192">
        <f t="shared" si="3"/>
        <v>0</v>
      </c>
      <c r="P74" s="514"/>
      <c r="Q74" s="515"/>
      <c r="R74" s="399"/>
      <c r="S74" s="351"/>
      <c r="T74" s="364"/>
    </row>
    <row r="75" spans="1:20" s="297" customFormat="1" ht="12.75" outlineLevel="1" collapsed="1">
      <c r="A75" s="519" t="s">
        <v>369</v>
      </c>
      <c r="B75" s="51" t="s">
        <v>8</v>
      </c>
      <c r="C75" s="52" t="s">
        <v>163</v>
      </c>
      <c r="D75" s="535" t="s">
        <v>323</v>
      </c>
      <c r="E75" s="248" t="s">
        <v>34</v>
      </c>
      <c r="F75" s="451">
        <v>1</v>
      </c>
      <c r="G75" s="451">
        <v>1</v>
      </c>
      <c r="H75" s="452">
        <v>65300</v>
      </c>
      <c r="I75" s="452">
        <v>65300</v>
      </c>
      <c r="J75" s="80">
        <f t="shared" si="2"/>
        <v>1</v>
      </c>
      <c r="K75" s="532">
        <v>0</v>
      </c>
      <c r="L75" s="469">
        <v>1</v>
      </c>
      <c r="M75" s="470">
        <v>0</v>
      </c>
      <c r="N75" s="470">
        <v>0</v>
      </c>
      <c r="O75" s="192">
        <f t="shared" si="3"/>
        <v>0</v>
      </c>
      <c r="P75" s="514"/>
      <c r="Q75" s="515"/>
      <c r="R75" s="399"/>
      <c r="S75" s="351"/>
      <c r="T75" s="364"/>
    </row>
    <row r="76" spans="1:20" s="297" customFormat="1" ht="12.75" outlineLevel="1" collapsed="1">
      <c r="A76" s="519" t="s">
        <v>369</v>
      </c>
      <c r="B76" s="51" t="s">
        <v>8</v>
      </c>
      <c r="C76" s="52" t="s">
        <v>163</v>
      </c>
      <c r="D76" s="535" t="s">
        <v>307</v>
      </c>
      <c r="E76" s="248" t="s">
        <v>34</v>
      </c>
      <c r="F76" s="451">
        <v>1</v>
      </c>
      <c r="G76" s="451">
        <v>1</v>
      </c>
      <c r="H76" s="452">
        <v>65300</v>
      </c>
      <c r="I76" s="452">
        <v>65300</v>
      </c>
      <c r="J76" s="80">
        <f t="shared" si="2"/>
        <v>1</v>
      </c>
      <c r="K76" s="532">
        <v>0</v>
      </c>
      <c r="L76" s="469">
        <v>1</v>
      </c>
      <c r="M76" s="470">
        <v>0</v>
      </c>
      <c r="N76" s="470">
        <v>0</v>
      </c>
      <c r="O76" s="192">
        <f t="shared" si="3"/>
        <v>0</v>
      </c>
      <c r="P76" s="514"/>
      <c r="Q76" s="515"/>
      <c r="R76" s="399"/>
      <c r="S76" s="351"/>
      <c r="T76" s="364"/>
    </row>
    <row r="77" spans="1:20" s="297" customFormat="1" ht="12.75" outlineLevel="1" collapsed="1">
      <c r="A77" s="519" t="s">
        <v>369</v>
      </c>
      <c r="B77" s="51" t="s">
        <v>8</v>
      </c>
      <c r="C77" s="52" t="s">
        <v>163</v>
      </c>
      <c r="D77" s="535" t="s">
        <v>308</v>
      </c>
      <c r="E77" s="248" t="s">
        <v>34</v>
      </c>
      <c r="F77" s="451">
        <v>1</v>
      </c>
      <c r="G77" s="451">
        <v>1</v>
      </c>
      <c r="H77" s="452">
        <v>65300</v>
      </c>
      <c r="I77" s="452">
        <v>65300</v>
      </c>
      <c r="J77" s="80">
        <f t="shared" si="2"/>
        <v>1</v>
      </c>
      <c r="K77" s="532">
        <v>0</v>
      </c>
      <c r="L77" s="469">
        <v>1</v>
      </c>
      <c r="M77" s="470">
        <v>0</v>
      </c>
      <c r="N77" s="470">
        <v>0</v>
      </c>
      <c r="O77" s="192">
        <f t="shared" si="3"/>
        <v>0</v>
      </c>
      <c r="P77" s="514"/>
      <c r="Q77" s="515"/>
      <c r="R77" s="399"/>
      <c r="S77" s="351"/>
      <c r="T77" s="364"/>
    </row>
    <row r="78" spans="1:20" s="297" customFormat="1" ht="12.75" outlineLevel="1" collapsed="1">
      <c r="A78" s="519" t="s">
        <v>369</v>
      </c>
      <c r="B78" s="51" t="s">
        <v>8</v>
      </c>
      <c r="C78" s="52" t="s">
        <v>163</v>
      </c>
      <c r="D78" s="535" t="s">
        <v>324</v>
      </c>
      <c r="E78" s="248" t="s">
        <v>34</v>
      </c>
      <c r="F78" s="451">
        <v>1</v>
      </c>
      <c r="G78" s="451">
        <v>1</v>
      </c>
      <c r="H78" s="452">
        <v>65300</v>
      </c>
      <c r="I78" s="452">
        <v>65300</v>
      </c>
      <c r="J78" s="80">
        <f t="shared" si="2"/>
        <v>1</v>
      </c>
      <c r="K78" s="532">
        <v>0</v>
      </c>
      <c r="L78" s="469">
        <v>1</v>
      </c>
      <c r="M78" s="470">
        <v>0</v>
      </c>
      <c r="N78" s="470">
        <v>0</v>
      </c>
      <c r="O78" s="192">
        <f t="shared" si="3"/>
        <v>0</v>
      </c>
      <c r="P78" s="514"/>
      <c r="Q78" s="515"/>
      <c r="R78" s="399"/>
      <c r="S78" s="351"/>
      <c r="T78" s="364"/>
    </row>
    <row r="79" spans="1:20" s="297" customFormat="1" ht="12.75" outlineLevel="1" collapsed="1">
      <c r="A79" s="519" t="s">
        <v>369</v>
      </c>
      <c r="B79" s="51" t="s">
        <v>8</v>
      </c>
      <c r="C79" s="52" t="s">
        <v>163</v>
      </c>
      <c r="D79" s="535" t="s">
        <v>310</v>
      </c>
      <c r="E79" s="248" t="s">
        <v>34</v>
      </c>
      <c r="F79" s="451">
        <v>1</v>
      </c>
      <c r="G79" s="451">
        <v>1</v>
      </c>
      <c r="H79" s="452">
        <v>65300</v>
      </c>
      <c r="I79" s="452">
        <v>65300</v>
      </c>
      <c r="J79" s="80">
        <f t="shared" si="2"/>
        <v>1</v>
      </c>
      <c r="K79" s="532">
        <v>0</v>
      </c>
      <c r="L79" s="469">
        <v>1</v>
      </c>
      <c r="M79" s="470">
        <v>0</v>
      </c>
      <c r="N79" s="470">
        <v>0</v>
      </c>
      <c r="O79" s="192">
        <f t="shared" si="3"/>
        <v>0</v>
      </c>
      <c r="P79" s="514"/>
      <c r="Q79" s="515"/>
      <c r="R79" s="399"/>
      <c r="S79" s="351"/>
      <c r="T79" s="364"/>
    </row>
    <row r="80" spans="1:20" s="297" customFormat="1" ht="12.75" outlineLevel="1" collapsed="1">
      <c r="A80" s="519" t="s">
        <v>379</v>
      </c>
      <c r="B80" s="51" t="s">
        <v>8</v>
      </c>
      <c r="C80" s="52" t="s">
        <v>163</v>
      </c>
      <c r="D80" s="535" t="s">
        <v>325</v>
      </c>
      <c r="E80" s="248" t="s">
        <v>34</v>
      </c>
      <c r="F80" s="451">
        <v>0</v>
      </c>
      <c r="G80" s="451">
        <v>0</v>
      </c>
      <c r="H80" s="452">
        <v>110</v>
      </c>
      <c r="I80" s="452">
        <v>110</v>
      </c>
      <c r="J80" s="80">
        <f t="shared" si="2"/>
        <v>1</v>
      </c>
      <c r="K80" s="532">
        <v>0</v>
      </c>
      <c r="L80" s="469">
        <v>0</v>
      </c>
      <c r="M80" s="470">
        <v>0</v>
      </c>
      <c r="N80" s="470">
        <v>0</v>
      </c>
      <c r="O80" s="192">
        <f t="shared" si="3"/>
        <v>0</v>
      </c>
      <c r="P80" s="514"/>
      <c r="Q80" s="515"/>
      <c r="R80" s="399"/>
      <c r="S80" s="351"/>
      <c r="T80" s="364"/>
    </row>
    <row r="81" spans="1:20" s="297" customFormat="1" ht="12.75" outlineLevel="1" collapsed="1">
      <c r="A81" s="519" t="s">
        <v>379</v>
      </c>
      <c r="B81" s="51" t="s">
        <v>8</v>
      </c>
      <c r="C81" s="52" t="s">
        <v>163</v>
      </c>
      <c r="D81" s="535" t="s">
        <v>326</v>
      </c>
      <c r="E81" s="248" t="s">
        <v>34</v>
      </c>
      <c r="F81" s="451">
        <v>0</v>
      </c>
      <c r="G81" s="451">
        <v>0</v>
      </c>
      <c r="H81" s="452">
        <v>1814</v>
      </c>
      <c r="I81" s="452">
        <v>733</v>
      </c>
      <c r="J81" s="80">
        <f t="shared" si="2"/>
        <v>0.40407938257993387</v>
      </c>
      <c r="K81" s="532">
        <v>0</v>
      </c>
      <c r="L81" s="469">
        <v>0</v>
      </c>
      <c r="M81" s="470">
        <v>0</v>
      </c>
      <c r="N81" s="470">
        <v>0</v>
      </c>
      <c r="O81" s="192">
        <f t="shared" si="3"/>
        <v>0</v>
      </c>
      <c r="P81" s="514"/>
      <c r="Q81" s="515"/>
      <c r="R81" s="399"/>
      <c r="S81" s="351"/>
      <c r="T81" s="364"/>
    </row>
    <row r="82" spans="1:20" s="295" customFormat="1" ht="12.75" outlineLevel="1">
      <c r="A82" s="519" t="s">
        <v>369</v>
      </c>
      <c r="B82" s="53" t="s">
        <v>8</v>
      </c>
      <c r="C82" s="54" t="s">
        <v>164</v>
      </c>
      <c r="D82" s="535" t="s">
        <v>306</v>
      </c>
      <c r="E82" s="236" t="s">
        <v>34</v>
      </c>
      <c r="F82" s="453">
        <v>1</v>
      </c>
      <c r="G82" s="453">
        <v>1</v>
      </c>
      <c r="H82" s="452">
        <v>65300</v>
      </c>
      <c r="I82" s="452">
        <v>65300</v>
      </c>
      <c r="J82" s="80">
        <f t="shared" si="2"/>
        <v>1</v>
      </c>
      <c r="K82" s="532">
        <v>0</v>
      </c>
      <c r="L82" s="469">
        <v>1</v>
      </c>
      <c r="M82" s="470">
        <v>0</v>
      </c>
      <c r="N82" s="470">
        <v>0</v>
      </c>
      <c r="O82" s="192">
        <f t="shared" si="3"/>
        <v>0</v>
      </c>
      <c r="P82" s="516"/>
      <c r="Q82" s="517"/>
      <c r="R82" s="391"/>
      <c r="S82" s="350"/>
      <c r="T82" s="363"/>
    </row>
    <row r="83" spans="1:20" s="295" customFormat="1" ht="12.75" outlineLevel="1">
      <c r="A83" s="519" t="s">
        <v>369</v>
      </c>
      <c r="B83" s="53" t="s">
        <v>8</v>
      </c>
      <c r="C83" s="54" t="s">
        <v>164</v>
      </c>
      <c r="D83" s="535" t="s">
        <v>307</v>
      </c>
      <c r="E83" s="236" t="s">
        <v>34</v>
      </c>
      <c r="F83" s="453">
        <v>1</v>
      </c>
      <c r="G83" s="453">
        <v>1</v>
      </c>
      <c r="H83" s="452">
        <v>65300</v>
      </c>
      <c r="I83" s="452">
        <v>65300</v>
      </c>
      <c r="J83" s="80">
        <f t="shared" si="2"/>
        <v>1</v>
      </c>
      <c r="K83" s="532">
        <v>0</v>
      </c>
      <c r="L83" s="469">
        <v>1</v>
      </c>
      <c r="M83" s="470">
        <v>0</v>
      </c>
      <c r="N83" s="470">
        <v>0</v>
      </c>
      <c r="O83" s="192">
        <f t="shared" si="3"/>
        <v>0</v>
      </c>
      <c r="P83" s="516"/>
      <c r="Q83" s="517"/>
      <c r="R83" s="391"/>
      <c r="S83" s="350"/>
      <c r="T83" s="363"/>
    </row>
    <row r="84" spans="1:20" s="295" customFormat="1" ht="12.75" outlineLevel="1">
      <c r="A84" s="519" t="s">
        <v>369</v>
      </c>
      <c r="B84" s="53" t="s">
        <v>8</v>
      </c>
      <c r="C84" s="54" t="s">
        <v>164</v>
      </c>
      <c r="D84" s="535" t="s">
        <v>308</v>
      </c>
      <c r="E84" s="236" t="s">
        <v>34</v>
      </c>
      <c r="F84" s="453">
        <v>1</v>
      </c>
      <c r="G84" s="453">
        <v>1</v>
      </c>
      <c r="H84" s="452">
        <v>65300</v>
      </c>
      <c r="I84" s="452">
        <v>65300</v>
      </c>
      <c r="J84" s="80">
        <f t="shared" si="2"/>
        <v>1</v>
      </c>
      <c r="K84" s="532">
        <v>0</v>
      </c>
      <c r="L84" s="469">
        <v>1</v>
      </c>
      <c r="M84" s="470">
        <v>0</v>
      </c>
      <c r="N84" s="470">
        <v>0</v>
      </c>
      <c r="O84" s="192">
        <f t="shared" si="3"/>
        <v>0</v>
      </c>
      <c r="P84" s="516"/>
      <c r="Q84" s="517"/>
      <c r="R84" s="391"/>
      <c r="S84" s="350"/>
      <c r="T84" s="363"/>
    </row>
    <row r="85" spans="1:20" s="295" customFormat="1" ht="12.75" outlineLevel="1">
      <c r="A85" s="519" t="s">
        <v>369</v>
      </c>
      <c r="B85" s="53" t="s">
        <v>8</v>
      </c>
      <c r="C85" s="54" t="s">
        <v>164</v>
      </c>
      <c r="D85" s="535" t="s">
        <v>327</v>
      </c>
      <c r="E85" s="236" t="s">
        <v>34</v>
      </c>
      <c r="F85" s="453">
        <v>1</v>
      </c>
      <c r="G85" s="453">
        <v>1</v>
      </c>
      <c r="H85" s="452">
        <v>65300</v>
      </c>
      <c r="I85" s="452">
        <v>65300</v>
      </c>
      <c r="J85" s="80">
        <f t="shared" si="2"/>
        <v>1</v>
      </c>
      <c r="K85" s="532">
        <v>0</v>
      </c>
      <c r="L85" s="469">
        <v>1</v>
      </c>
      <c r="M85" s="470">
        <v>0</v>
      </c>
      <c r="N85" s="470">
        <v>0</v>
      </c>
      <c r="O85" s="192">
        <f t="shared" si="3"/>
        <v>0</v>
      </c>
      <c r="P85" s="516"/>
      <c r="Q85" s="517"/>
      <c r="R85" s="391"/>
      <c r="S85" s="350"/>
      <c r="T85" s="363"/>
    </row>
    <row r="86" spans="1:20" s="295" customFormat="1" ht="12.75" outlineLevel="1">
      <c r="A86" s="519" t="s">
        <v>369</v>
      </c>
      <c r="B86" s="53" t="s">
        <v>8</v>
      </c>
      <c r="C86" s="54" t="s">
        <v>164</v>
      </c>
      <c r="D86" s="535" t="s">
        <v>328</v>
      </c>
      <c r="E86" s="236" t="s">
        <v>34</v>
      </c>
      <c r="F86" s="453">
        <v>1</v>
      </c>
      <c r="G86" s="453">
        <v>1</v>
      </c>
      <c r="H86" s="452">
        <v>65300</v>
      </c>
      <c r="I86" s="452">
        <v>65300</v>
      </c>
      <c r="J86" s="80">
        <f t="shared" si="2"/>
        <v>1</v>
      </c>
      <c r="K86" s="532">
        <v>0</v>
      </c>
      <c r="L86" s="469">
        <v>1</v>
      </c>
      <c r="M86" s="470">
        <v>0</v>
      </c>
      <c r="N86" s="470">
        <v>0</v>
      </c>
      <c r="O86" s="192">
        <f t="shared" si="3"/>
        <v>0</v>
      </c>
      <c r="P86" s="516"/>
      <c r="Q86" s="517"/>
      <c r="R86" s="391"/>
      <c r="S86" s="350"/>
      <c r="T86" s="363"/>
    </row>
    <row r="87" spans="1:20" s="295" customFormat="1" ht="12.75" outlineLevel="1">
      <c r="A87" s="519" t="s">
        <v>369</v>
      </c>
      <c r="B87" s="53" t="s">
        <v>8</v>
      </c>
      <c r="C87" s="54" t="s">
        <v>164</v>
      </c>
      <c r="D87" s="535" t="s">
        <v>309</v>
      </c>
      <c r="E87" s="236" t="s">
        <v>34</v>
      </c>
      <c r="F87" s="453">
        <v>1</v>
      </c>
      <c r="G87" s="453">
        <v>1</v>
      </c>
      <c r="H87" s="452">
        <v>65300</v>
      </c>
      <c r="I87" s="452">
        <v>65300</v>
      </c>
      <c r="J87" s="80">
        <f t="shared" si="2"/>
        <v>1</v>
      </c>
      <c r="K87" s="532">
        <v>0</v>
      </c>
      <c r="L87" s="469">
        <v>1</v>
      </c>
      <c r="M87" s="470">
        <v>0</v>
      </c>
      <c r="N87" s="470">
        <v>0</v>
      </c>
      <c r="O87" s="192">
        <f t="shared" si="3"/>
        <v>0</v>
      </c>
      <c r="P87" s="516"/>
      <c r="Q87" s="517"/>
      <c r="R87" s="391"/>
      <c r="S87" s="350"/>
      <c r="T87" s="363"/>
    </row>
    <row r="88" spans="1:20" s="295" customFormat="1" ht="12.75" outlineLevel="1">
      <c r="A88" s="519" t="s">
        <v>380</v>
      </c>
      <c r="B88" s="53" t="s">
        <v>8</v>
      </c>
      <c r="C88" s="54" t="s">
        <v>164</v>
      </c>
      <c r="D88" s="535" t="s">
        <v>329</v>
      </c>
      <c r="E88" s="236" t="s">
        <v>34</v>
      </c>
      <c r="F88" s="453">
        <v>1</v>
      </c>
      <c r="G88" s="453">
        <v>1</v>
      </c>
      <c r="H88" s="452">
        <v>65300</v>
      </c>
      <c r="I88" s="452">
        <v>65300</v>
      </c>
      <c r="J88" s="80">
        <f t="shared" si="2"/>
        <v>1</v>
      </c>
      <c r="K88" s="532">
        <v>0</v>
      </c>
      <c r="L88" s="469">
        <v>1</v>
      </c>
      <c r="M88" s="470">
        <v>0</v>
      </c>
      <c r="N88" s="470">
        <v>0</v>
      </c>
      <c r="O88" s="192">
        <f t="shared" si="3"/>
        <v>0</v>
      </c>
      <c r="P88" s="516"/>
      <c r="Q88" s="517"/>
      <c r="R88" s="391"/>
      <c r="S88" s="350"/>
      <c r="T88" s="363"/>
    </row>
    <row r="89" spans="1:20" s="295" customFormat="1" ht="12.75" outlineLevel="1">
      <c r="A89" s="519" t="s">
        <v>372</v>
      </c>
      <c r="B89" s="53" t="s">
        <v>8</v>
      </c>
      <c r="C89" s="54" t="s">
        <v>164</v>
      </c>
      <c r="D89" s="535" t="s">
        <v>330</v>
      </c>
      <c r="E89" s="236" t="s">
        <v>34</v>
      </c>
      <c r="F89" s="453">
        <v>1</v>
      </c>
      <c r="G89" s="453">
        <v>1</v>
      </c>
      <c r="H89" s="452">
        <v>65300</v>
      </c>
      <c r="I89" s="452">
        <v>65300</v>
      </c>
      <c r="J89" s="80">
        <f t="shared" si="2"/>
        <v>1</v>
      </c>
      <c r="K89" s="532">
        <v>0</v>
      </c>
      <c r="L89" s="469">
        <v>1</v>
      </c>
      <c r="M89" s="470">
        <v>0</v>
      </c>
      <c r="N89" s="470">
        <v>0</v>
      </c>
      <c r="O89" s="192">
        <f t="shared" si="3"/>
        <v>0</v>
      </c>
      <c r="P89" s="516"/>
      <c r="Q89" s="517"/>
      <c r="R89" s="391"/>
      <c r="S89" s="350"/>
      <c r="T89" s="363"/>
    </row>
    <row r="90" spans="1:20" s="295" customFormat="1" ht="12.75" outlineLevel="1">
      <c r="A90" s="519" t="s">
        <v>375</v>
      </c>
      <c r="B90" s="53" t="s">
        <v>8</v>
      </c>
      <c r="C90" s="54" t="s">
        <v>164</v>
      </c>
      <c r="D90" s="535" t="s">
        <v>331</v>
      </c>
      <c r="E90" s="236" t="s">
        <v>34</v>
      </c>
      <c r="F90" s="453">
        <v>1</v>
      </c>
      <c r="G90" s="453">
        <v>1</v>
      </c>
      <c r="H90" s="452">
        <v>65300</v>
      </c>
      <c r="I90" s="452">
        <v>65300</v>
      </c>
      <c r="J90" s="80">
        <f t="shared" si="2"/>
        <v>1</v>
      </c>
      <c r="K90" s="532">
        <v>0</v>
      </c>
      <c r="L90" s="469">
        <v>1</v>
      </c>
      <c r="M90" s="470">
        <v>0</v>
      </c>
      <c r="N90" s="470">
        <v>0</v>
      </c>
      <c r="O90" s="192">
        <f t="shared" si="3"/>
        <v>0</v>
      </c>
      <c r="P90" s="516"/>
      <c r="Q90" s="517"/>
      <c r="R90" s="391"/>
      <c r="S90" s="350"/>
      <c r="T90" s="363"/>
    </row>
    <row r="91" spans="1:20" s="295" customFormat="1" ht="12.75" outlineLevel="1">
      <c r="A91" s="519" t="s">
        <v>369</v>
      </c>
      <c r="B91" s="53" t="s">
        <v>8</v>
      </c>
      <c r="C91" s="54" t="s">
        <v>165</v>
      </c>
      <c r="D91" s="535" t="s">
        <v>332</v>
      </c>
      <c r="E91" s="236" t="s">
        <v>34</v>
      </c>
      <c r="F91" s="453">
        <v>1</v>
      </c>
      <c r="G91" s="453">
        <v>1</v>
      </c>
      <c r="H91" s="452">
        <v>65300</v>
      </c>
      <c r="I91" s="452">
        <v>65300</v>
      </c>
      <c r="J91" s="80">
        <f t="shared" si="2"/>
        <v>1</v>
      </c>
      <c r="K91" s="532">
        <v>0</v>
      </c>
      <c r="L91" s="469">
        <v>1</v>
      </c>
      <c r="M91" s="470">
        <v>0</v>
      </c>
      <c r="N91" s="470">
        <v>0</v>
      </c>
      <c r="O91" s="192">
        <f t="shared" si="3"/>
        <v>0</v>
      </c>
      <c r="P91" s="516"/>
      <c r="Q91" s="517"/>
      <c r="R91" s="391"/>
      <c r="S91" s="350"/>
      <c r="T91" s="363"/>
    </row>
    <row r="92" spans="1:20" s="295" customFormat="1" ht="12.75" outlineLevel="1">
      <c r="A92" s="519" t="s">
        <v>369</v>
      </c>
      <c r="B92" s="53" t="s">
        <v>8</v>
      </c>
      <c r="C92" s="54" t="s">
        <v>165</v>
      </c>
      <c r="D92" s="535" t="s">
        <v>333</v>
      </c>
      <c r="E92" s="236" t="s">
        <v>34</v>
      </c>
      <c r="F92" s="453">
        <v>1</v>
      </c>
      <c r="G92" s="453">
        <v>1</v>
      </c>
      <c r="H92" s="452">
        <v>3718</v>
      </c>
      <c r="I92" s="452">
        <v>3718</v>
      </c>
      <c r="J92" s="80">
        <f t="shared" si="2"/>
        <v>1</v>
      </c>
      <c r="K92" s="532">
        <v>0</v>
      </c>
      <c r="L92" s="469">
        <v>1</v>
      </c>
      <c r="M92" s="470">
        <v>0</v>
      </c>
      <c r="N92" s="470">
        <v>0</v>
      </c>
      <c r="O92" s="192">
        <f t="shared" si="3"/>
        <v>0</v>
      </c>
      <c r="P92" s="516"/>
      <c r="Q92" s="517"/>
      <c r="R92" s="391"/>
      <c r="S92" s="350"/>
      <c r="T92" s="363"/>
    </row>
    <row r="93" spans="1:20" s="295" customFormat="1" ht="12.75" outlineLevel="1">
      <c r="A93" s="519" t="s">
        <v>369</v>
      </c>
      <c r="B93" s="53" t="s">
        <v>8</v>
      </c>
      <c r="C93" s="54" t="s">
        <v>165</v>
      </c>
      <c r="D93" s="535" t="s">
        <v>334</v>
      </c>
      <c r="E93" s="236" t="s">
        <v>34</v>
      </c>
      <c r="F93" s="453">
        <v>1</v>
      </c>
      <c r="G93" s="453">
        <v>1</v>
      </c>
      <c r="H93" s="452">
        <v>2300</v>
      </c>
      <c r="I93" s="452">
        <v>2300</v>
      </c>
      <c r="J93" s="80">
        <f t="shared" si="2"/>
        <v>1</v>
      </c>
      <c r="K93" s="532">
        <v>0</v>
      </c>
      <c r="L93" s="469">
        <v>1</v>
      </c>
      <c r="M93" s="470">
        <v>0</v>
      </c>
      <c r="N93" s="470">
        <v>0</v>
      </c>
      <c r="O93" s="192">
        <f t="shared" si="3"/>
        <v>0</v>
      </c>
      <c r="P93" s="516"/>
      <c r="Q93" s="517"/>
      <c r="R93" s="391"/>
      <c r="S93" s="350"/>
      <c r="T93" s="363"/>
    </row>
    <row r="94" spans="1:20" s="295" customFormat="1" ht="12.75" outlineLevel="1">
      <c r="A94" s="519" t="s">
        <v>375</v>
      </c>
      <c r="B94" s="53" t="s">
        <v>8</v>
      </c>
      <c r="C94" s="54" t="s">
        <v>166</v>
      </c>
      <c r="D94" s="535" t="s">
        <v>360</v>
      </c>
      <c r="E94" s="236" t="s">
        <v>34</v>
      </c>
      <c r="F94" s="453">
        <v>1</v>
      </c>
      <c r="G94" s="453">
        <v>1</v>
      </c>
      <c r="H94" s="452">
        <v>65300</v>
      </c>
      <c r="I94" s="452">
        <v>65300</v>
      </c>
      <c r="J94" s="80">
        <f t="shared" si="2"/>
        <v>1</v>
      </c>
      <c r="K94" s="532">
        <v>0</v>
      </c>
      <c r="L94" s="469">
        <v>1</v>
      </c>
      <c r="M94" s="470">
        <v>0</v>
      </c>
      <c r="N94" s="470">
        <v>0</v>
      </c>
      <c r="O94" s="192">
        <f t="shared" si="3"/>
        <v>0</v>
      </c>
      <c r="P94" s="518"/>
      <c r="Q94" s="513"/>
      <c r="R94" s="391"/>
      <c r="S94" s="350"/>
      <c r="T94" s="363"/>
    </row>
    <row r="95" spans="1:20" s="295" customFormat="1" ht="12.75" outlineLevel="1">
      <c r="A95" s="519" t="s">
        <v>375</v>
      </c>
      <c r="B95" s="53" t="s">
        <v>8</v>
      </c>
      <c r="C95" s="54" t="s">
        <v>166</v>
      </c>
      <c r="D95" s="535" t="s">
        <v>361</v>
      </c>
      <c r="E95" s="236" t="s">
        <v>34</v>
      </c>
      <c r="F95" s="453">
        <v>1</v>
      </c>
      <c r="G95" s="453">
        <v>1</v>
      </c>
      <c r="H95" s="452">
        <v>65300</v>
      </c>
      <c r="I95" s="452">
        <v>65300</v>
      </c>
      <c r="J95" s="80">
        <f t="shared" si="2"/>
        <v>1</v>
      </c>
      <c r="K95" s="532">
        <v>0</v>
      </c>
      <c r="L95" s="469">
        <v>1</v>
      </c>
      <c r="M95" s="470">
        <v>0</v>
      </c>
      <c r="N95" s="470">
        <v>0</v>
      </c>
      <c r="O95" s="192">
        <f t="shared" si="3"/>
        <v>0</v>
      </c>
      <c r="P95" s="518"/>
      <c r="Q95" s="513"/>
      <c r="R95" s="391"/>
      <c r="S95" s="350"/>
      <c r="T95" s="363"/>
    </row>
    <row r="96" spans="1:20" s="290" customFormat="1" ht="5.25" customHeight="1" outlineLevel="1">
      <c r="A96" s="315"/>
      <c r="B96" s="4"/>
      <c r="C96" s="4"/>
      <c r="D96" s="123"/>
      <c r="E96" s="240"/>
      <c r="F96" s="454"/>
      <c r="G96" s="454"/>
      <c r="H96" s="455"/>
      <c r="I96" s="455"/>
      <c r="J96" s="115"/>
      <c r="K96" s="115"/>
      <c r="L96" s="471"/>
      <c r="M96" s="472"/>
      <c r="N96" s="473"/>
      <c r="O96" s="81"/>
      <c r="P96" s="454"/>
      <c r="Q96" s="490"/>
      <c r="R96" s="391"/>
      <c r="S96" s="344"/>
      <c r="T96" s="356"/>
    </row>
    <row r="97" spans="1:20" s="288" customFormat="1" ht="12.75" hidden="1" outlineLevel="2">
      <c r="A97" s="313"/>
      <c r="B97" s="30" t="s">
        <v>53</v>
      </c>
      <c r="C97" s="28"/>
      <c r="D97" s="122"/>
      <c r="E97" s="246" t="s">
        <v>154</v>
      </c>
      <c r="F97" s="456" t="s">
        <v>77</v>
      </c>
      <c r="G97" s="456" t="s">
        <v>78</v>
      </c>
      <c r="H97" s="457" t="s">
        <v>34</v>
      </c>
      <c r="I97" s="491"/>
      <c r="J97" s="79" t="s">
        <v>74</v>
      </c>
      <c r="K97" s="79" t="s">
        <v>73</v>
      </c>
      <c r="L97" s="475"/>
      <c r="M97" s="457"/>
      <c r="N97" s="476"/>
      <c r="O97" s="109"/>
      <c r="P97" s="456"/>
      <c r="Q97" s="491"/>
      <c r="R97" s="392"/>
      <c r="S97" s="342"/>
      <c r="T97" s="354"/>
    </row>
    <row r="98" spans="1:20" s="291" customFormat="1" ht="12.75" hidden="1" outlineLevel="2">
      <c r="A98" s="319"/>
      <c r="B98" s="41"/>
      <c r="C98" s="14"/>
      <c r="D98" s="25"/>
      <c r="E98" s="242" t="s">
        <v>155</v>
      </c>
      <c r="F98" s="458">
        <f>IF(F100&gt;0,F99/F100,0)</f>
        <v>0.725</v>
      </c>
      <c r="G98" s="458">
        <f>IF(G100&gt;0,G99/G100,0)</f>
        <v>0.725</v>
      </c>
      <c r="H98" s="459"/>
      <c r="I98" s="478"/>
      <c r="J98" s="72">
        <f>IF(J100&gt;0,J99/J100,0)</f>
        <v>0.9487348579413866</v>
      </c>
      <c r="K98" s="72">
        <f>IF(K100&gt;0,K99/K100,0)</f>
        <v>0</v>
      </c>
      <c r="L98" s="477"/>
      <c r="M98" s="459"/>
      <c r="N98" s="478"/>
      <c r="O98" s="103"/>
      <c r="P98" s="492"/>
      <c r="Q98" s="493"/>
      <c r="R98" s="359"/>
      <c r="S98" s="346"/>
      <c r="T98" s="359"/>
    </row>
    <row r="99" spans="1:20" s="291" customFormat="1" ht="12.75" hidden="1" outlineLevel="2">
      <c r="A99" s="319"/>
      <c r="B99" s="41"/>
      <c r="C99" s="14"/>
      <c r="D99" s="25"/>
      <c r="E99" s="242" t="s">
        <v>175</v>
      </c>
      <c r="F99" s="460">
        <f>F102</f>
        <v>29</v>
      </c>
      <c r="G99" s="460">
        <f>G102</f>
        <v>29</v>
      </c>
      <c r="H99" s="459"/>
      <c r="I99" s="478"/>
      <c r="J99" s="265">
        <f>I102</f>
        <v>2416940</v>
      </c>
      <c r="K99" s="265">
        <f>K102</f>
        <v>0</v>
      </c>
      <c r="L99" s="477"/>
      <c r="M99" s="459"/>
      <c r="N99" s="478"/>
      <c r="O99" s="103"/>
      <c r="P99" s="492"/>
      <c r="Q99" s="493"/>
      <c r="R99" s="359"/>
      <c r="S99" s="346"/>
      <c r="T99" s="359"/>
    </row>
    <row r="100" spans="1:20" s="291" customFormat="1" ht="12.75" hidden="1" outlineLevel="2">
      <c r="A100" s="319"/>
      <c r="B100" s="41"/>
      <c r="C100" s="14"/>
      <c r="D100" s="25"/>
      <c r="E100" s="242" t="s">
        <v>176</v>
      </c>
      <c r="F100" s="460">
        <f>$D102</f>
        <v>40</v>
      </c>
      <c r="G100" s="460">
        <f>$D102</f>
        <v>40</v>
      </c>
      <c r="H100" s="459"/>
      <c r="I100" s="478"/>
      <c r="J100" s="265">
        <f>H102</f>
        <v>2547540</v>
      </c>
      <c r="K100" s="265">
        <f>$D102</f>
        <v>40</v>
      </c>
      <c r="L100" s="477"/>
      <c r="M100" s="459"/>
      <c r="N100" s="478"/>
      <c r="O100" s="103"/>
      <c r="P100" s="492"/>
      <c r="Q100" s="493"/>
      <c r="R100" s="359"/>
      <c r="S100" s="346"/>
      <c r="T100" s="359"/>
    </row>
    <row r="101" spans="1:20" s="295" customFormat="1" ht="12.75" hidden="1" outlineLevel="3">
      <c r="A101" s="324"/>
      <c r="B101" s="32"/>
      <c r="C101" s="32"/>
      <c r="D101" s="124" t="s">
        <v>127</v>
      </c>
      <c r="E101" s="247" t="s">
        <v>151</v>
      </c>
      <c r="F101" s="467" t="s">
        <v>76</v>
      </c>
      <c r="G101" s="467" t="s">
        <v>79</v>
      </c>
      <c r="H101" s="462" t="s">
        <v>143</v>
      </c>
      <c r="I101" s="497" t="s">
        <v>144</v>
      </c>
      <c r="J101" s="205"/>
      <c r="K101" s="205" t="s">
        <v>75</v>
      </c>
      <c r="L101" s="479" t="s">
        <v>189</v>
      </c>
      <c r="M101" s="480" t="s">
        <v>188</v>
      </c>
      <c r="N101" s="481" t="s">
        <v>187</v>
      </c>
      <c r="O101" s="104" t="s">
        <v>186</v>
      </c>
      <c r="P101" s="487"/>
      <c r="Q101" s="497"/>
      <c r="R101" s="398"/>
      <c r="S101" s="350"/>
      <c r="T101" s="363"/>
    </row>
    <row r="102" spans="1:20" s="290" customFormat="1" ht="12.75" hidden="1" outlineLevel="3">
      <c r="A102" s="321"/>
      <c r="B102" s="42"/>
      <c r="C102" s="7"/>
      <c r="D102" s="16">
        <f>COUNTA(D103:D144)</f>
        <v>40</v>
      </c>
      <c r="E102" s="247" t="s">
        <v>152</v>
      </c>
      <c r="F102" s="463">
        <f>SUM(F103:F144)</f>
        <v>29</v>
      </c>
      <c r="G102" s="463">
        <f>SUM(G103:G144)</f>
        <v>29</v>
      </c>
      <c r="H102" s="464">
        <f>SUM(H103:H144)</f>
        <v>2547540</v>
      </c>
      <c r="I102" s="503">
        <f>SUM(I103:I144)</f>
        <v>2416940</v>
      </c>
      <c r="J102" s="77"/>
      <c r="K102" s="77">
        <f>SUM(K103:K144)</f>
        <v>0</v>
      </c>
      <c r="L102" s="482">
        <f>SUM(L103:L144)</f>
        <v>29</v>
      </c>
      <c r="M102" s="464">
        <f>SUM(M103:M144)</f>
        <v>1</v>
      </c>
      <c r="N102" s="483">
        <f>SUM(N103:N144)</f>
        <v>1</v>
      </c>
      <c r="O102" s="8">
        <f>SUM(O103:O144)</f>
        <v>1</v>
      </c>
      <c r="P102" s="463"/>
      <c r="Q102" s="495"/>
      <c r="R102" s="395"/>
      <c r="S102" s="344"/>
      <c r="T102" s="356"/>
    </row>
    <row r="103" spans="1:20" s="293" customFormat="1" ht="6.75" customHeight="1" hidden="1" outlineLevel="2" collapsed="1">
      <c r="A103" s="325"/>
      <c r="B103" s="45"/>
      <c r="C103" s="45"/>
      <c r="D103" s="121"/>
      <c r="E103" s="237"/>
      <c r="F103" s="465"/>
      <c r="G103" s="465"/>
      <c r="H103" s="466"/>
      <c r="I103" s="466"/>
      <c r="J103" s="112"/>
      <c r="K103" s="112"/>
      <c r="L103" s="484"/>
      <c r="M103" s="485"/>
      <c r="N103" s="486"/>
      <c r="O103" s="70"/>
      <c r="P103" s="465"/>
      <c r="Q103" s="496"/>
      <c r="R103" s="400"/>
      <c r="S103" s="348"/>
      <c r="T103" s="361"/>
    </row>
    <row r="104" spans="1:20" s="297" customFormat="1" ht="12.75" outlineLevel="1" collapsed="1">
      <c r="A104" s="519" t="s">
        <v>381</v>
      </c>
      <c r="B104" s="51" t="s">
        <v>9</v>
      </c>
      <c r="C104" s="52" t="s">
        <v>10</v>
      </c>
      <c r="D104" s="536" t="s">
        <v>336</v>
      </c>
      <c r="E104" s="236" t="s">
        <v>34</v>
      </c>
      <c r="F104" s="451">
        <v>0</v>
      </c>
      <c r="G104" s="451">
        <v>0</v>
      </c>
      <c r="H104" s="452">
        <v>65300</v>
      </c>
      <c r="I104" s="452">
        <v>65300</v>
      </c>
      <c r="J104" s="80">
        <f aca="true" t="shared" si="4" ref="J104:J143">IF(H104&gt;0,I104/H104,0)</f>
        <v>1</v>
      </c>
      <c r="K104" s="532">
        <v>0</v>
      </c>
      <c r="L104" s="469">
        <v>0</v>
      </c>
      <c r="M104" s="470">
        <v>0</v>
      </c>
      <c r="N104" s="470">
        <v>0</v>
      </c>
      <c r="O104" s="192">
        <f aca="true" t="shared" si="5" ref="O104:O143">IF(AND(M104=1,N104=1),1,0)</f>
        <v>0</v>
      </c>
      <c r="P104" s="514"/>
      <c r="Q104" s="515"/>
      <c r="R104" s="399"/>
      <c r="S104" s="351"/>
      <c r="T104" s="364"/>
    </row>
    <row r="105" spans="1:20" s="295" customFormat="1" ht="12.75" outlineLevel="1">
      <c r="A105" s="519" t="s">
        <v>369</v>
      </c>
      <c r="B105" s="53" t="s">
        <v>9</v>
      </c>
      <c r="C105" s="54" t="s">
        <v>11</v>
      </c>
      <c r="D105" s="535" t="s">
        <v>306</v>
      </c>
      <c r="E105" s="236" t="s">
        <v>34</v>
      </c>
      <c r="F105" s="453">
        <v>1</v>
      </c>
      <c r="G105" s="453">
        <v>1</v>
      </c>
      <c r="H105" s="452">
        <v>65300</v>
      </c>
      <c r="I105" s="452">
        <v>65300</v>
      </c>
      <c r="J105" s="80">
        <f t="shared" si="4"/>
        <v>1</v>
      </c>
      <c r="K105" s="532">
        <v>0</v>
      </c>
      <c r="L105" s="469">
        <v>1</v>
      </c>
      <c r="M105" s="470">
        <v>0</v>
      </c>
      <c r="N105" s="470">
        <v>0</v>
      </c>
      <c r="O105" s="192">
        <f t="shared" si="5"/>
        <v>0</v>
      </c>
      <c r="P105" s="516"/>
      <c r="Q105" s="517"/>
      <c r="R105" s="391"/>
      <c r="S105" s="350"/>
      <c r="T105" s="363"/>
    </row>
    <row r="106" spans="1:20" s="295" customFormat="1" ht="12.75" outlineLevel="1">
      <c r="A106" s="519" t="s">
        <v>369</v>
      </c>
      <c r="B106" s="53" t="s">
        <v>9</v>
      </c>
      <c r="C106" s="54" t="s">
        <v>11</v>
      </c>
      <c r="D106" s="535" t="s">
        <v>314</v>
      </c>
      <c r="E106" s="236" t="s">
        <v>34</v>
      </c>
      <c r="F106" s="453">
        <v>1</v>
      </c>
      <c r="G106" s="453">
        <v>1</v>
      </c>
      <c r="H106" s="452">
        <v>65300</v>
      </c>
      <c r="I106" s="452">
        <v>65300</v>
      </c>
      <c r="J106" s="80">
        <f t="shared" si="4"/>
        <v>1</v>
      </c>
      <c r="K106" s="532">
        <v>0</v>
      </c>
      <c r="L106" s="469">
        <v>1</v>
      </c>
      <c r="M106" s="470">
        <v>0</v>
      </c>
      <c r="N106" s="470">
        <v>0</v>
      </c>
      <c r="O106" s="192">
        <f t="shared" si="5"/>
        <v>0</v>
      </c>
      <c r="P106" s="516"/>
      <c r="Q106" s="517"/>
      <c r="R106" s="391"/>
      <c r="S106" s="350"/>
      <c r="T106" s="363"/>
    </row>
    <row r="107" spans="1:20" s="295" customFormat="1" ht="12.75" outlineLevel="1">
      <c r="A107" s="519" t="s">
        <v>370</v>
      </c>
      <c r="B107" s="53" t="s">
        <v>9</v>
      </c>
      <c r="C107" s="54" t="s">
        <v>11</v>
      </c>
      <c r="D107" s="535" t="s">
        <v>337</v>
      </c>
      <c r="E107" s="236" t="s">
        <v>34</v>
      </c>
      <c r="F107" s="453">
        <v>1</v>
      </c>
      <c r="G107" s="453">
        <v>1</v>
      </c>
      <c r="H107" s="452">
        <v>65300</v>
      </c>
      <c r="I107" s="452">
        <v>65300</v>
      </c>
      <c r="J107" s="80">
        <f t="shared" si="4"/>
        <v>1</v>
      </c>
      <c r="K107" s="532">
        <v>0</v>
      </c>
      <c r="L107" s="469">
        <v>1</v>
      </c>
      <c r="M107" s="470">
        <v>0</v>
      </c>
      <c r="N107" s="470">
        <v>0</v>
      </c>
      <c r="O107" s="192">
        <f t="shared" si="5"/>
        <v>0</v>
      </c>
      <c r="P107" s="516"/>
      <c r="Q107" s="517"/>
      <c r="R107" s="391"/>
      <c r="S107" s="350"/>
      <c r="T107" s="363"/>
    </row>
    <row r="108" spans="1:20" s="295" customFormat="1" ht="12.75" outlineLevel="1">
      <c r="A108" s="519" t="s">
        <v>369</v>
      </c>
      <c r="B108" s="53" t="s">
        <v>9</v>
      </c>
      <c r="C108" s="54" t="s">
        <v>12</v>
      </c>
      <c r="D108" s="535" t="s">
        <v>338</v>
      </c>
      <c r="E108" s="236" t="s">
        <v>34</v>
      </c>
      <c r="F108" s="453">
        <v>1</v>
      </c>
      <c r="G108" s="453">
        <v>1</v>
      </c>
      <c r="H108" s="452">
        <v>65300</v>
      </c>
      <c r="I108" s="452">
        <v>65300</v>
      </c>
      <c r="J108" s="80">
        <f t="shared" si="4"/>
        <v>1</v>
      </c>
      <c r="K108" s="532">
        <v>0</v>
      </c>
      <c r="L108" s="469">
        <v>1</v>
      </c>
      <c r="M108" s="470">
        <v>0</v>
      </c>
      <c r="N108" s="470">
        <v>0</v>
      </c>
      <c r="O108" s="192">
        <f t="shared" si="5"/>
        <v>0</v>
      </c>
      <c r="P108" s="516"/>
      <c r="Q108" s="517"/>
      <c r="R108" s="391"/>
      <c r="S108" s="350"/>
      <c r="T108" s="363"/>
    </row>
    <row r="109" spans="1:20" s="295" customFormat="1" ht="12.75" outlineLevel="1">
      <c r="A109" s="519" t="s">
        <v>382</v>
      </c>
      <c r="B109" s="53" t="s">
        <v>9</v>
      </c>
      <c r="C109" s="54" t="s">
        <v>13</v>
      </c>
      <c r="D109" s="535" t="s">
        <v>359</v>
      </c>
      <c r="E109" s="236" t="s">
        <v>34</v>
      </c>
      <c r="F109" s="453">
        <v>0</v>
      </c>
      <c r="G109" s="453">
        <v>0</v>
      </c>
      <c r="H109" s="452">
        <v>65300</v>
      </c>
      <c r="I109" s="452">
        <v>0</v>
      </c>
      <c r="J109" s="80">
        <f t="shared" si="4"/>
        <v>0</v>
      </c>
      <c r="K109" s="532">
        <v>0</v>
      </c>
      <c r="L109" s="469">
        <v>0</v>
      </c>
      <c r="M109" s="470">
        <v>0</v>
      </c>
      <c r="N109" s="470">
        <v>0</v>
      </c>
      <c r="O109" s="192">
        <f t="shared" si="5"/>
        <v>0</v>
      </c>
      <c r="P109" s="516"/>
      <c r="Q109" s="517"/>
      <c r="R109" s="391"/>
      <c r="S109" s="350"/>
      <c r="T109" s="363"/>
    </row>
    <row r="110" spans="1:20" s="295" customFormat="1" ht="12.75" outlineLevel="1">
      <c r="A110" s="519" t="s">
        <v>369</v>
      </c>
      <c r="B110" s="53" t="s">
        <v>9</v>
      </c>
      <c r="C110" s="54" t="s">
        <v>13</v>
      </c>
      <c r="D110" s="535" t="s">
        <v>339</v>
      </c>
      <c r="E110" s="236" t="s">
        <v>34</v>
      </c>
      <c r="F110" s="453">
        <v>1</v>
      </c>
      <c r="G110" s="453">
        <v>1</v>
      </c>
      <c r="H110" s="452">
        <v>65300</v>
      </c>
      <c r="I110" s="452">
        <v>65300</v>
      </c>
      <c r="J110" s="80">
        <f t="shared" si="4"/>
        <v>1</v>
      </c>
      <c r="K110" s="532">
        <v>0</v>
      </c>
      <c r="L110" s="469">
        <v>1</v>
      </c>
      <c r="M110" s="470">
        <v>0</v>
      </c>
      <c r="N110" s="470">
        <v>0</v>
      </c>
      <c r="O110" s="192">
        <f t="shared" si="5"/>
        <v>0</v>
      </c>
      <c r="P110" s="516"/>
      <c r="Q110" s="517"/>
      <c r="R110" s="391"/>
      <c r="S110" s="350"/>
      <c r="T110" s="363"/>
    </row>
    <row r="111" spans="1:20" s="295" customFormat="1" ht="12.75" outlineLevel="1">
      <c r="A111" s="519" t="s">
        <v>383</v>
      </c>
      <c r="B111" s="53" t="s">
        <v>9</v>
      </c>
      <c r="C111" s="54" t="s">
        <v>14</v>
      </c>
      <c r="D111" s="535" t="s">
        <v>340</v>
      </c>
      <c r="E111" s="236" t="s">
        <v>34</v>
      </c>
      <c r="F111" s="453">
        <v>0</v>
      </c>
      <c r="G111" s="453">
        <v>0</v>
      </c>
      <c r="H111" s="452">
        <v>65300</v>
      </c>
      <c r="I111" s="452">
        <v>65300</v>
      </c>
      <c r="J111" s="80">
        <f t="shared" si="4"/>
        <v>1</v>
      </c>
      <c r="K111" s="532">
        <v>0</v>
      </c>
      <c r="L111" s="469">
        <v>0</v>
      </c>
      <c r="M111" s="470">
        <v>0</v>
      </c>
      <c r="N111" s="470">
        <v>0</v>
      </c>
      <c r="O111" s="192">
        <f t="shared" si="5"/>
        <v>0</v>
      </c>
      <c r="P111" s="516"/>
      <c r="Q111" s="517"/>
      <c r="R111" s="391"/>
      <c r="S111" s="350"/>
      <c r="T111" s="363"/>
    </row>
    <row r="112" spans="1:20" s="295" customFormat="1" ht="12.75" outlineLevel="1">
      <c r="A112" s="519" t="s">
        <v>375</v>
      </c>
      <c r="B112" s="53" t="s">
        <v>9</v>
      </c>
      <c r="C112" s="54" t="s">
        <v>14</v>
      </c>
      <c r="D112" s="535" t="s">
        <v>362</v>
      </c>
      <c r="E112" s="236" t="s">
        <v>34</v>
      </c>
      <c r="F112" s="453">
        <v>1</v>
      </c>
      <c r="G112" s="453">
        <v>1</v>
      </c>
      <c r="H112" s="452">
        <v>65300</v>
      </c>
      <c r="I112" s="452">
        <v>65300</v>
      </c>
      <c r="J112" s="80">
        <f t="shared" si="4"/>
        <v>1</v>
      </c>
      <c r="K112" s="532">
        <v>0</v>
      </c>
      <c r="L112" s="469">
        <v>1</v>
      </c>
      <c r="M112" s="470">
        <v>0</v>
      </c>
      <c r="N112" s="470">
        <v>0</v>
      </c>
      <c r="O112" s="192">
        <f t="shared" si="5"/>
        <v>0</v>
      </c>
      <c r="P112" s="516"/>
      <c r="Q112" s="517"/>
      <c r="R112" s="391"/>
      <c r="S112" s="350"/>
      <c r="T112" s="363"/>
    </row>
    <row r="113" spans="1:20" s="295" customFormat="1" ht="12.75" outlineLevel="1">
      <c r="A113" s="519" t="s">
        <v>369</v>
      </c>
      <c r="B113" s="53" t="s">
        <v>9</v>
      </c>
      <c r="C113" s="54" t="s">
        <v>14</v>
      </c>
      <c r="D113" s="535" t="s">
        <v>306</v>
      </c>
      <c r="E113" s="236" t="s">
        <v>34</v>
      </c>
      <c r="F113" s="453">
        <v>1</v>
      </c>
      <c r="G113" s="453">
        <v>1</v>
      </c>
      <c r="H113" s="452">
        <v>65300</v>
      </c>
      <c r="I113" s="452">
        <v>65300</v>
      </c>
      <c r="J113" s="80">
        <f t="shared" si="4"/>
        <v>1</v>
      </c>
      <c r="K113" s="532">
        <v>0</v>
      </c>
      <c r="L113" s="469">
        <v>1</v>
      </c>
      <c r="M113" s="470">
        <v>0</v>
      </c>
      <c r="N113" s="470">
        <v>0</v>
      </c>
      <c r="O113" s="192">
        <f t="shared" si="5"/>
        <v>0</v>
      </c>
      <c r="P113" s="516"/>
      <c r="Q113" s="517"/>
      <c r="R113" s="391"/>
      <c r="S113" s="350"/>
      <c r="T113" s="363"/>
    </row>
    <row r="114" spans="1:20" s="295" customFormat="1" ht="12.75" outlineLevel="1">
      <c r="A114" s="519" t="s">
        <v>369</v>
      </c>
      <c r="B114" s="53" t="s">
        <v>9</v>
      </c>
      <c r="C114" s="54" t="s">
        <v>15</v>
      </c>
      <c r="D114" s="535" t="s">
        <v>306</v>
      </c>
      <c r="E114" s="236" t="s">
        <v>34</v>
      </c>
      <c r="F114" s="453">
        <v>1</v>
      </c>
      <c r="G114" s="453">
        <v>1</v>
      </c>
      <c r="H114" s="452">
        <v>65300</v>
      </c>
      <c r="I114" s="452">
        <v>65300</v>
      </c>
      <c r="J114" s="80">
        <f t="shared" si="4"/>
        <v>1</v>
      </c>
      <c r="K114" s="532">
        <v>0</v>
      </c>
      <c r="L114" s="469">
        <v>1</v>
      </c>
      <c r="M114" s="470">
        <v>0</v>
      </c>
      <c r="N114" s="470">
        <v>0</v>
      </c>
      <c r="O114" s="192">
        <f t="shared" si="5"/>
        <v>0</v>
      </c>
      <c r="P114" s="516"/>
      <c r="Q114" s="517"/>
      <c r="R114" s="391"/>
      <c r="S114" s="350"/>
      <c r="T114" s="363"/>
    </row>
    <row r="115" spans="1:20" s="295" customFormat="1" ht="12.75" outlineLevel="1">
      <c r="A115" s="519" t="s">
        <v>369</v>
      </c>
      <c r="B115" s="53" t="s">
        <v>9</v>
      </c>
      <c r="C115" s="54" t="s">
        <v>15</v>
      </c>
      <c r="D115" s="535" t="s">
        <v>307</v>
      </c>
      <c r="E115" s="236" t="s">
        <v>34</v>
      </c>
      <c r="F115" s="453">
        <v>1</v>
      </c>
      <c r="G115" s="453">
        <v>1</v>
      </c>
      <c r="H115" s="452">
        <v>65300</v>
      </c>
      <c r="I115" s="452">
        <v>65300</v>
      </c>
      <c r="J115" s="80">
        <f t="shared" si="4"/>
        <v>1</v>
      </c>
      <c r="K115" s="532">
        <v>0</v>
      </c>
      <c r="L115" s="469">
        <v>1</v>
      </c>
      <c r="M115" s="470">
        <v>0</v>
      </c>
      <c r="N115" s="470">
        <v>0</v>
      </c>
      <c r="O115" s="192">
        <f t="shared" si="5"/>
        <v>0</v>
      </c>
      <c r="P115" s="516"/>
      <c r="Q115" s="517"/>
      <c r="R115" s="391"/>
      <c r="S115" s="350"/>
      <c r="T115" s="363"/>
    </row>
    <row r="116" spans="1:20" s="295" customFormat="1" ht="12.75" outlineLevel="1">
      <c r="A116" s="519" t="s">
        <v>369</v>
      </c>
      <c r="B116" s="53" t="s">
        <v>9</v>
      </c>
      <c r="C116" s="54" t="s">
        <v>15</v>
      </c>
      <c r="D116" s="535" t="s">
        <v>308</v>
      </c>
      <c r="E116" s="236" t="s">
        <v>34</v>
      </c>
      <c r="F116" s="453">
        <v>1</v>
      </c>
      <c r="G116" s="453">
        <v>1</v>
      </c>
      <c r="H116" s="452">
        <v>65300</v>
      </c>
      <c r="I116" s="452">
        <v>65300</v>
      </c>
      <c r="J116" s="80">
        <f t="shared" si="4"/>
        <v>1</v>
      </c>
      <c r="K116" s="532">
        <v>0</v>
      </c>
      <c r="L116" s="469">
        <v>1</v>
      </c>
      <c r="M116" s="470">
        <v>0</v>
      </c>
      <c r="N116" s="470">
        <v>0</v>
      </c>
      <c r="O116" s="192">
        <f t="shared" si="5"/>
        <v>0</v>
      </c>
      <c r="P116" s="516"/>
      <c r="Q116" s="517"/>
      <c r="R116" s="391"/>
      <c r="S116" s="350"/>
      <c r="T116" s="363"/>
    </row>
    <row r="117" spans="1:20" s="295" customFormat="1" ht="12.75" outlineLevel="1">
      <c r="A117" s="519" t="s">
        <v>375</v>
      </c>
      <c r="B117" s="53" t="s">
        <v>9</v>
      </c>
      <c r="C117" s="54" t="s">
        <v>16</v>
      </c>
      <c r="D117" s="535" t="s">
        <v>363</v>
      </c>
      <c r="E117" s="236" t="s">
        <v>34</v>
      </c>
      <c r="F117" s="453">
        <v>1</v>
      </c>
      <c r="G117" s="453">
        <v>1</v>
      </c>
      <c r="H117" s="452">
        <v>65300</v>
      </c>
      <c r="I117" s="452">
        <v>65300</v>
      </c>
      <c r="J117" s="80">
        <f t="shared" si="4"/>
        <v>1</v>
      </c>
      <c r="K117" s="532">
        <v>0</v>
      </c>
      <c r="L117" s="469">
        <v>1</v>
      </c>
      <c r="M117" s="470">
        <v>0</v>
      </c>
      <c r="N117" s="470">
        <v>0</v>
      </c>
      <c r="O117" s="192">
        <f t="shared" si="5"/>
        <v>0</v>
      </c>
      <c r="P117" s="516"/>
      <c r="Q117" s="517"/>
      <c r="R117" s="391"/>
      <c r="S117" s="350"/>
      <c r="T117" s="363"/>
    </row>
    <row r="118" spans="1:20" s="295" customFormat="1" ht="12.75" outlineLevel="1">
      <c r="A118" s="519" t="s">
        <v>372</v>
      </c>
      <c r="B118" s="53" t="s">
        <v>9</v>
      </c>
      <c r="C118" s="54" t="s">
        <v>16</v>
      </c>
      <c r="D118" s="535" t="s">
        <v>341</v>
      </c>
      <c r="E118" s="236" t="s">
        <v>34</v>
      </c>
      <c r="F118" s="453">
        <v>1</v>
      </c>
      <c r="G118" s="453">
        <v>1</v>
      </c>
      <c r="H118" s="452">
        <v>65300</v>
      </c>
      <c r="I118" s="452">
        <v>65300</v>
      </c>
      <c r="J118" s="80">
        <f t="shared" si="4"/>
        <v>1</v>
      </c>
      <c r="K118" s="532">
        <v>0</v>
      </c>
      <c r="L118" s="469">
        <v>1</v>
      </c>
      <c r="M118" s="470">
        <v>0</v>
      </c>
      <c r="N118" s="470">
        <v>0</v>
      </c>
      <c r="O118" s="192">
        <f t="shared" si="5"/>
        <v>0</v>
      </c>
      <c r="P118" s="516"/>
      <c r="Q118" s="517"/>
      <c r="R118" s="391"/>
      <c r="S118" s="350"/>
      <c r="T118" s="363"/>
    </row>
    <row r="119" spans="1:20" s="295" customFormat="1" ht="12.75" outlineLevel="1">
      <c r="A119" s="519" t="s">
        <v>373</v>
      </c>
      <c r="B119" s="53" t="s">
        <v>9</v>
      </c>
      <c r="C119" s="54" t="s">
        <v>16</v>
      </c>
      <c r="D119" s="535" t="s">
        <v>342</v>
      </c>
      <c r="E119" s="236" t="s">
        <v>34</v>
      </c>
      <c r="F119" s="453">
        <v>0</v>
      </c>
      <c r="G119" s="453">
        <v>0</v>
      </c>
      <c r="H119" s="452">
        <v>65300</v>
      </c>
      <c r="I119" s="452">
        <v>65300</v>
      </c>
      <c r="J119" s="80">
        <f t="shared" si="4"/>
        <v>1</v>
      </c>
      <c r="K119" s="532">
        <v>0</v>
      </c>
      <c r="L119" s="469">
        <v>0</v>
      </c>
      <c r="M119" s="470">
        <v>0</v>
      </c>
      <c r="N119" s="470">
        <v>0</v>
      </c>
      <c r="O119" s="192">
        <f t="shared" si="5"/>
        <v>0</v>
      </c>
      <c r="P119" s="516"/>
      <c r="Q119" s="517"/>
      <c r="R119" s="391"/>
      <c r="S119" s="350"/>
      <c r="T119" s="363"/>
    </row>
    <row r="120" spans="1:20" s="295" customFormat="1" ht="12.75" outlineLevel="1">
      <c r="A120" s="519" t="s">
        <v>373</v>
      </c>
      <c r="B120" s="53" t="s">
        <v>9</v>
      </c>
      <c r="C120" s="54" t="s">
        <v>16</v>
      </c>
      <c r="D120" s="535" t="s">
        <v>343</v>
      </c>
      <c r="E120" s="236" t="s">
        <v>34</v>
      </c>
      <c r="F120" s="453">
        <v>0</v>
      </c>
      <c r="G120" s="453">
        <v>0</v>
      </c>
      <c r="H120" s="452">
        <v>65300</v>
      </c>
      <c r="I120" s="452">
        <v>65300</v>
      </c>
      <c r="J120" s="80">
        <f t="shared" si="4"/>
        <v>1</v>
      </c>
      <c r="K120" s="532">
        <v>0</v>
      </c>
      <c r="L120" s="469">
        <v>0</v>
      </c>
      <c r="M120" s="470">
        <v>0</v>
      </c>
      <c r="N120" s="470">
        <v>0</v>
      </c>
      <c r="O120" s="192">
        <f t="shared" si="5"/>
        <v>0</v>
      </c>
      <c r="P120" s="516"/>
      <c r="Q120" s="517"/>
      <c r="R120" s="391"/>
      <c r="S120" s="350"/>
      <c r="T120" s="363"/>
    </row>
    <row r="121" spans="1:20" s="295" customFormat="1" ht="12.75" outlineLevel="1">
      <c r="A121" s="519" t="s">
        <v>373</v>
      </c>
      <c r="B121" s="53" t="s">
        <v>9</v>
      </c>
      <c r="C121" s="54" t="s">
        <v>16</v>
      </c>
      <c r="D121" s="535" t="s">
        <v>344</v>
      </c>
      <c r="E121" s="236" t="s">
        <v>34</v>
      </c>
      <c r="F121" s="453">
        <v>0</v>
      </c>
      <c r="G121" s="453">
        <v>0</v>
      </c>
      <c r="H121" s="452">
        <v>65300</v>
      </c>
      <c r="I121" s="452">
        <v>65300</v>
      </c>
      <c r="J121" s="80">
        <f t="shared" si="4"/>
        <v>1</v>
      </c>
      <c r="K121" s="532">
        <v>0</v>
      </c>
      <c r="L121" s="469">
        <v>0</v>
      </c>
      <c r="M121" s="470">
        <v>0</v>
      </c>
      <c r="N121" s="470">
        <v>0</v>
      </c>
      <c r="O121" s="192">
        <f t="shared" si="5"/>
        <v>0</v>
      </c>
      <c r="P121" s="516"/>
      <c r="Q121" s="517"/>
      <c r="R121" s="391"/>
      <c r="S121" s="350"/>
      <c r="T121" s="363"/>
    </row>
    <row r="122" spans="1:20" s="295" customFormat="1" ht="12.75" outlineLevel="1">
      <c r="A122" s="519" t="s">
        <v>375</v>
      </c>
      <c r="B122" s="53" t="s">
        <v>9</v>
      </c>
      <c r="C122" s="54" t="s">
        <v>17</v>
      </c>
      <c r="D122" s="535" t="s">
        <v>364</v>
      </c>
      <c r="E122" s="236" t="s">
        <v>34</v>
      </c>
      <c r="F122" s="453">
        <v>1</v>
      </c>
      <c r="G122" s="453">
        <v>1</v>
      </c>
      <c r="H122" s="452">
        <v>65300</v>
      </c>
      <c r="I122" s="452">
        <v>65300</v>
      </c>
      <c r="J122" s="80">
        <f t="shared" si="4"/>
        <v>1</v>
      </c>
      <c r="K122" s="532">
        <v>0</v>
      </c>
      <c r="L122" s="469">
        <v>1</v>
      </c>
      <c r="M122" s="470">
        <v>0</v>
      </c>
      <c r="N122" s="470">
        <v>0</v>
      </c>
      <c r="O122" s="192">
        <f t="shared" si="5"/>
        <v>0</v>
      </c>
      <c r="P122" s="516"/>
      <c r="Q122" s="517"/>
      <c r="R122" s="391"/>
      <c r="S122" s="350"/>
      <c r="T122" s="363"/>
    </row>
    <row r="123" spans="1:20" s="295" customFormat="1" ht="12.75" outlineLevel="1">
      <c r="A123" s="519" t="s">
        <v>372</v>
      </c>
      <c r="B123" s="53" t="s">
        <v>9</v>
      </c>
      <c r="C123" s="54" t="s">
        <v>17</v>
      </c>
      <c r="D123" s="535" t="s">
        <v>345</v>
      </c>
      <c r="E123" s="236" t="s">
        <v>34</v>
      </c>
      <c r="F123" s="453">
        <v>1</v>
      </c>
      <c r="G123" s="453">
        <v>1</v>
      </c>
      <c r="H123" s="452">
        <v>65300</v>
      </c>
      <c r="I123" s="452">
        <v>65300</v>
      </c>
      <c r="J123" s="80">
        <f t="shared" si="4"/>
        <v>1</v>
      </c>
      <c r="K123" s="532">
        <v>0</v>
      </c>
      <c r="L123" s="469">
        <v>1</v>
      </c>
      <c r="M123" s="470">
        <v>0</v>
      </c>
      <c r="N123" s="470">
        <v>0</v>
      </c>
      <c r="O123" s="192">
        <f t="shared" si="5"/>
        <v>0</v>
      </c>
      <c r="P123" s="516"/>
      <c r="Q123" s="517"/>
      <c r="R123" s="391"/>
      <c r="S123" s="350"/>
      <c r="T123" s="363"/>
    </row>
    <row r="124" spans="1:20" s="295" customFormat="1" ht="12.75" outlineLevel="1">
      <c r="A124" s="519" t="s">
        <v>369</v>
      </c>
      <c r="B124" s="53" t="s">
        <v>9</v>
      </c>
      <c r="C124" s="54" t="s">
        <v>18</v>
      </c>
      <c r="D124" s="535" t="s">
        <v>306</v>
      </c>
      <c r="E124" s="236" t="s">
        <v>34</v>
      </c>
      <c r="F124" s="453">
        <v>1</v>
      </c>
      <c r="G124" s="453">
        <v>1</v>
      </c>
      <c r="H124" s="452">
        <v>65300</v>
      </c>
      <c r="I124" s="452">
        <v>65300</v>
      </c>
      <c r="J124" s="80">
        <f t="shared" si="4"/>
        <v>1</v>
      </c>
      <c r="K124" s="532">
        <v>0</v>
      </c>
      <c r="L124" s="469">
        <v>1</v>
      </c>
      <c r="M124" s="470">
        <v>0</v>
      </c>
      <c r="N124" s="470">
        <v>0</v>
      </c>
      <c r="O124" s="192">
        <f t="shared" si="5"/>
        <v>0</v>
      </c>
      <c r="P124" s="516"/>
      <c r="Q124" s="517"/>
      <c r="R124" s="391"/>
      <c r="S124" s="350"/>
      <c r="T124" s="363"/>
    </row>
    <row r="125" spans="1:20" s="295" customFormat="1" ht="12.75" outlineLevel="1">
      <c r="A125" s="519" t="s">
        <v>369</v>
      </c>
      <c r="B125" s="53" t="s">
        <v>9</v>
      </c>
      <c r="C125" s="54" t="s">
        <v>18</v>
      </c>
      <c r="D125" s="535" t="s">
        <v>346</v>
      </c>
      <c r="E125" s="236" t="s">
        <v>34</v>
      </c>
      <c r="F125" s="453">
        <v>1</v>
      </c>
      <c r="G125" s="453">
        <v>1</v>
      </c>
      <c r="H125" s="452">
        <v>65300</v>
      </c>
      <c r="I125" s="452">
        <v>65300</v>
      </c>
      <c r="J125" s="80">
        <f t="shared" si="4"/>
        <v>1</v>
      </c>
      <c r="K125" s="532">
        <v>0</v>
      </c>
      <c r="L125" s="469">
        <v>1</v>
      </c>
      <c r="M125" s="470">
        <v>0</v>
      </c>
      <c r="N125" s="470">
        <v>0</v>
      </c>
      <c r="O125" s="192">
        <f t="shared" si="5"/>
        <v>0</v>
      </c>
      <c r="P125" s="516"/>
      <c r="Q125" s="517"/>
      <c r="R125" s="391"/>
      <c r="S125" s="350"/>
      <c r="T125" s="363"/>
    </row>
    <row r="126" spans="1:20" s="295" customFormat="1" ht="12.75" outlineLevel="1">
      <c r="A126" s="519" t="s">
        <v>381</v>
      </c>
      <c r="B126" s="53" t="s">
        <v>9</v>
      </c>
      <c r="C126" s="54" t="s">
        <v>19</v>
      </c>
      <c r="D126" s="535" t="s">
        <v>347</v>
      </c>
      <c r="E126" s="236" t="s">
        <v>34</v>
      </c>
      <c r="F126" s="453">
        <v>1</v>
      </c>
      <c r="G126" s="453">
        <v>1</v>
      </c>
      <c r="H126" s="452">
        <v>65300</v>
      </c>
      <c r="I126" s="452">
        <v>65300</v>
      </c>
      <c r="J126" s="80">
        <f t="shared" si="4"/>
        <v>1</v>
      </c>
      <c r="K126" s="532">
        <v>0</v>
      </c>
      <c r="L126" s="469">
        <v>1</v>
      </c>
      <c r="M126" s="470">
        <v>1</v>
      </c>
      <c r="N126" s="470">
        <v>1</v>
      </c>
      <c r="O126" s="192">
        <f t="shared" si="5"/>
        <v>1</v>
      </c>
      <c r="P126" s="516"/>
      <c r="Q126" s="517"/>
      <c r="R126" s="391"/>
      <c r="S126" s="350"/>
      <c r="T126" s="363"/>
    </row>
    <row r="127" spans="1:20" s="295" customFormat="1" ht="12.75" outlineLevel="1">
      <c r="A127" s="519" t="s">
        <v>369</v>
      </c>
      <c r="B127" s="53" t="s">
        <v>9</v>
      </c>
      <c r="C127" s="54" t="s">
        <v>20</v>
      </c>
      <c r="D127" s="535" t="s">
        <v>318</v>
      </c>
      <c r="E127" s="236" t="s">
        <v>34</v>
      </c>
      <c r="F127" s="453">
        <v>1</v>
      </c>
      <c r="G127" s="453">
        <v>1</v>
      </c>
      <c r="H127" s="452">
        <v>65300</v>
      </c>
      <c r="I127" s="452">
        <v>65300</v>
      </c>
      <c r="J127" s="80">
        <f t="shared" si="4"/>
        <v>1</v>
      </c>
      <c r="K127" s="532">
        <v>0</v>
      </c>
      <c r="L127" s="469">
        <v>1</v>
      </c>
      <c r="M127" s="470">
        <v>0</v>
      </c>
      <c r="N127" s="470">
        <v>0</v>
      </c>
      <c r="O127" s="192">
        <f t="shared" si="5"/>
        <v>0</v>
      </c>
      <c r="P127" s="516"/>
      <c r="Q127" s="517"/>
      <c r="R127" s="391"/>
      <c r="S127" s="350"/>
      <c r="T127" s="363"/>
    </row>
    <row r="128" spans="1:20" s="295" customFormat="1" ht="12.75" outlineLevel="1">
      <c r="A128" s="519" t="s">
        <v>375</v>
      </c>
      <c r="B128" s="53" t="s">
        <v>9</v>
      </c>
      <c r="C128" s="54" t="s">
        <v>20</v>
      </c>
      <c r="D128" s="535" t="s">
        <v>365</v>
      </c>
      <c r="E128" s="236" t="s">
        <v>34</v>
      </c>
      <c r="F128" s="453">
        <v>1</v>
      </c>
      <c r="G128" s="453">
        <v>1</v>
      </c>
      <c r="H128" s="452">
        <v>65300</v>
      </c>
      <c r="I128" s="452">
        <v>65300</v>
      </c>
      <c r="J128" s="80">
        <f t="shared" si="4"/>
        <v>1</v>
      </c>
      <c r="K128" s="532">
        <v>0</v>
      </c>
      <c r="L128" s="469">
        <v>1</v>
      </c>
      <c r="M128" s="470">
        <v>0</v>
      </c>
      <c r="N128" s="470">
        <v>0</v>
      </c>
      <c r="O128" s="192">
        <f t="shared" si="5"/>
        <v>0</v>
      </c>
      <c r="P128" s="516"/>
      <c r="Q128" s="517"/>
      <c r="R128" s="391"/>
      <c r="S128" s="350"/>
      <c r="T128" s="363"/>
    </row>
    <row r="129" spans="1:20" s="295" customFormat="1" ht="12.75" outlineLevel="1">
      <c r="A129" s="519" t="s">
        <v>375</v>
      </c>
      <c r="B129" s="53" t="s">
        <v>9</v>
      </c>
      <c r="C129" s="54" t="s">
        <v>20</v>
      </c>
      <c r="D129" s="535" t="s">
        <v>362</v>
      </c>
      <c r="E129" s="236" t="s">
        <v>34</v>
      </c>
      <c r="F129" s="453">
        <v>1</v>
      </c>
      <c r="G129" s="453">
        <v>1</v>
      </c>
      <c r="H129" s="452">
        <v>65300</v>
      </c>
      <c r="I129" s="452">
        <v>65300</v>
      </c>
      <c r="J129" s="80">
        <f t="shared" si="4"/>
        <v>1</v>
      </c>
      <c r="K129" s="532">
        <v>0</v>
      </c>
      <c r="L129" s="469">
        <v>1</v>
      </c>
      <c r="M129" s="470">
        <v>0</v>
      </c>
      <c r="N129" s="470">
        <v>0</v>
      </c>
      <c r="O129" s="192">
        <f t="shared" si="5"/>
        <v>0</v>
      </c>
      <c r="P129" s="516"/>
      <c r="Q129" s="517"/>
      <c r="R129" s="391"/>
      <c r="S129" s="350"/>
      <c r="T129" s="363"/>
    </row>
    <row r="130" spans="1:20" s="295" customFormat="1" ht="12.75" outlineLevel="1">
      <c r="A130" s="519" t="s">
        <v>372</v>
      </c>
      <c r="B130" s="53" t="s">
        <v>9</v>
      </c>
      <c r="C130" s="54" t="s">
        <v>20</v>
      </c>
      <c r="D130" s="535" t="s">
        <v>374</v>
      </c>
      <c r="E130" s="236" t="s">
        <v>34</v>
      </c>
      <c r="F130" s="453">
        <v>1</v>
      </c>
      <c r="G130" s="453">
        <v>1</v>
      </c>
      <c r="H130" s="452">
        <v>65300</v>
      </c>
      <c r="I130" s="452">
        <v>65300</v>
      </c>
      <c r="J130" s="80">
        <f>IF(H130&gt;0,I130/H130,0)</f>
        <v>1</v>
      </c>
      <c r="K130" s="532">
        <v>0</v>
      </c>
      <c r="L130" s="469">
        <v>1</v>
      </c>
      <c r="M130" s="470">
        <v>0</v>
      </c>
      <c r="N130" s="470">
        <v>0</v>
      </c>
      <c r="O130" s="192">
        <f>IF(AND(M130=1,N130=1),1,0)</f>
        <v>0</v>
      </c>
      <c r="P130" s="516"/>
      <c r="Q130" s="517"/>
      <c r="R130" s="391"/>
      <c r="S130" s="350"/>
      <c r="T130" s="363"/>
    </row>
    <row r="131" spans="1:20" s="295" customFormat="1" ht="12.75" outlineLevel="1">
      <c r="A131" s="519" t="s">
        <v>375</v>
      </c>
      <c r="B131" s="53" t="s">
        <v>9</v>
      </c>
      <c r="C131" s="54" t="s">
        <v>21</v>
      </c>
      <c r="D131" s="535" t="s">
        <v>366</v>
      </c>
      <c r="E131" s="236" t="s">
        <v>34</v>
      </c>
      <c r="F131" s="453">
        <v>1</v>
      </c>
      <c r="G131" s="453">
        <v>1</v>
      </c>
      <c r="H131" s="452">
        <v>65300</v>
      </c>
      <c r="I131" s="452">
        <v>65300</v>
      </c>
      <c r="J131" s="80">
        <f t="shared" si="4"/>
        <v>1</v>
      </c>
      <c r="K131" s="532">
        <v>0</v>
      </c>
      <c r="L131" s="469">
        <v>1</v>
      </c>
      <c r="M131" s="470">
        <v>0</v>
      </c>
      <c r="N131" s="470">
        <v>0</v>
      </c>
      <c r="O131" s="192">
        <f t="shared" si="5"/>
        <v>0</v>
      </c>
      <c r="P131" s="516"/>
      <c r="Q131" s="517"/>
      <c r="R131" s="391"/>
      <c r="S131" s="350"/>
      <c r="T131" s="363"/>
    </row>
    <row r="132" spans="1:20" s="295" customFormat="1" ht="12.75" outlineLevel="1">
      <c r="A132" s="519" t="s">
        <v>383</v>
      </c>
      <c r="B132" s="53" t="s">
        <v>9</v>
      </c>
      <c r="C132" s="54" t="s">
        <v>21</v>
      </c>
      <c r="D132" s="535" t="s">
        <v>348</v>
      </c>
      <c r="E132" s="236" t="s">
        <v>34</v>
      </c>
      <c r="F132" s="453">
        <v>1</v>
      </c>
      <c r="G132" s="453">
        <v>1</v>
      </c>
      <c r="H132" s="452">
        <v>840</v>
      </c>
      <c r="I132" s="452">
        <v>840</v>
      </c>
      <c r="J132" s="80">
        <f t="shared" si="4"/>
        <v>1</v>
      </c>
      <c r="K132" s="532">
        <v>0</v>
      </c>
      <c r="L132" s="469">
        <v>1</v>
      </c>
      <c r="M132" s="470">
        <v>0</v>
      </c>
      <c r="N132" s="470">
        <v>0</v>
      </c>
      <c r="O132" s="192">
        <f t="shared" si="5"/>
        <v>0</v>
      </c>
      <c r="P132" s="516"/>
      <c r="Q132" s="517"/>
      <c r="R132" s="391"/>
      <c r="S132" s="350"/>
      <c r="T132" s="363"/>
    </row>
    <row r="133" spans="1:20" s="295" customFormat="1" ht="12.75" outlineLevel="1">
      <c r="A133" s="519" t="s">
        <v>373</v>
      </c>
      <c r="B133" s="53" t="s">
        <v>9</v>
      </c>
      <c r="C133" s="54" t="s">
        <v>22</v>
      </c>
      <c r="D133" s="535" t="s">
        <v>349</v>
      </c>
      <c r="E133" s="236" t="s">
        <v>34</v>
      </c>
      <c r="F133" s="453">
        <v>0</v>
      </c>
      <c r="G133" s="453">
        <v>0</v>
      </c>
      <c r="H133" s="452">
        <v>65300</v>
      </c>
      <c r="I133" s="452">
        <v>65300</v>
      </c>
      <c r="J133" s="80">
        <f t="shared" si="4"/>
        <v>1</v>
      </c>
      <c r="K133" s="532">
        <v>0</v>
      </c>
      <c r="L133" s="469">
        <v>0</v>
      </c>
      <c r="M133" s="470">
        <v>0</v>
      </c>
      <c r="N133" s="470">
        <v>0</v>
      </c>
      <c r="O133" s="192">
        <f t="shared" si="5"/>
        <v>0</v>
      </c>
      <c r="P133" s="516"/>
      <c r="Q133" s="517"/>
      <c r="R133" s="391"/>
      <c r="S133" s="350"/>
      <c r="T133" s="363"/>
    </row>
    <row r="134" spans="1:20" s="295" customFormat="1" ht="12.75" outlineLevel="1">
      <c r="A134" s="519" t="s">
        <v>373</v>
      </c>
      <c r="B134" s="53" t="s">
        <v>9</v>
      </c>
      <c r="C134" s="54" t="s">
        <v>22</v>
      </c>
      <c r="D134" s="535" t="s">
        <v>350</v>
      </c>
      <c r="E134" s="236" t="s">
        <v>34</v>
      </c>
      <c r="F134" s="453">
        <v>0</v>
      </c>
      <c r="G134" s="453">
        <v>0</v>
      </c>
      <c r="H134" s="452">
        <v>65300</v>
      </c>
      <c r="I134" s="452">
        <v>65300</v>
      </c>
      <c r="J134" s="80">
        <f t="shared" si="4"/>
        <v>1</v>
      </c>
      <c r="K134" s="532">
        <v>0</v>
      </c>
      <c r="L134" s="469">
        <v>0</v>
      </c>
      <c r="M134" s="470">
        <v>0</v>
      </c>
      <c r="N134" s="470">
        <v>0</v>
      </c>
      <c r="O134" s="192">
        <f t="shared" si="5"/>
        <v>0</v>
      </c>
      <c r="P134" s="516"/>
      <c r="Q134" s="517"/>
      <c r="R134" s="391"/>
      <c r="S134" s="350"/>
      <c r="T134" s="363"/>
    </row>
    <row r="135" spans="1:20" s="295" customFormat="1" ht="12.75" outlineLevel="1">
      <c r="A135" s="519" t="s">
        <v>373</v>
      </c>
      <c r="B135" s="53" t="s">
        <v>9</v>
      </c>
      <c r="C135" s="54" t="s">
        <v>22</v>
      </c>
      <c r="D135" s="535" t="s">
        <v>351</v>
      </c>
      <c r="E135" s="236" t="s">
        <v>34</v>
      </c>
      <c r="F135" s="453">
        <v>0</v>
      </c>
      <c r="G135" s="453">
        <v>0</v>
      </c>
      <c r="H135" s="452">
        <v>65300</v>
      </c>
      <c r="I135" s="452">
        <v>65300</v>
      </c>
      <c r="J135" s="80">
        <f t="shared" si="4"/>
        <v>1</v>
      </c>
      <c r="K135" s="532">
        <v>0</v>
      </c>
      <c r="L135" s="469">
        <v>0</v>
      </c>
      <c r="M135" s="470">
        <v>0</v>
      </c>
      <c r="N135" s="470">
        <v>0</v>
      </c>
      <c r="O135" s="192">
        <f t="shared" si="5"/>
        <v>0</v>
      </c>
      <c r="P135" s="516"/>
      <c r="Q135" s="517"/>
      <c r="R135" s="391"/>
      <c r="S135" s="350"/>
      <c r="T135" s="363"/>
    </row>
    <row r="136" spans="1:20" s="295" customFormat="1" ht="12.75" outlineLevel="1">
      <c r="A136" s="519" t="s">
        <v>372</v>
      </c>
      <c r="B136" s="53" t="s">
        <v>9</v>
      </c>
      <c r="C136" s="54" t="s">
        <v>22</v>
      </c>
      <c r="D136" s="535" t="s">
        <v>352</v>
      </c>
      <c r="E136" s="236" t="s">
        <v>34</v>
      </c>
      <c r="F136" s="453">
        <v>1</v>
      </c>
      <c r="G136" s="453">
        <v>1</v>
      </c>
      <c r="H136" s="452">
        <v>65300</v>
      </c>
      <c r="I136" s="452">
        <v>65300</v>
      </c>
      <c r="J136" s="80">
        <f t="shared" si="4"/>
        <v>1</v>
      </c>
      <c r="K136" s="532">
        <v>0</v>
      </c>
      <c r="L136" s="469">
        <v>1</v>
      </c>
      <c r="M136" s="470">
        <v>0</v>
      </c>
      <c r="N136" s="470">
        <v>0</v>
      </c>
      <c r="O136" s="192">
        <f t="shared" si="5"/>
        <v>0</v>
      </c>
      <c r="P136" s="516"/>
      <c r="Q136" s="517"/>
      <c r="R136" s="391"/>
      <c r="S136" s="350"/>
      <c r="T136" s="363"/>
    </row>
    <row r="137" spans="1:20" s="295" customFormat="1" ht="12.75" outlineLevel="1">
      <c r="A137" s="519" t="s">
        <v>373</v>
      </c>
      <c r="B137" s="53" t="s">
        <v>9</v>
      </c>
      <c r="C137" s="54" t="s">
        <v>23</v>
      </c>
      <c r="D137" s="535" t="s">
        <v>353</v>
      </c>
      <c r="E137" s="236" t="s">
        <v>34</v>
      </c>
      <c r="F137" s="453">
        <v>0</v>
      </c>
      <c r="G137" s="453">
        <v>0</v>
      </c>
      <c r="H137" s="452">
        <v>65300</v>
      </c>
      <c r="I137" s="452">
        <v>65300</v>
      </c>
      <c r="J137" s="80">
        <f t="shared" si="4"/>
        <v>1</v>
      </c>
      <c r="K137" s="532">
        <v>0</v>
      </c>
      <c r="L137" s="469">
        <v>0</v>
      </c>
      <c r="M137" s="470">
        <v>0</v>
      </c>
      <c r="N137" s="470">
        <v>0</v>
      </c>
      <c r="O137" s="192">
        <f t="shared" si="5"/>
        <v>0</v>
      </c>
      <c r="P137" s="516"/>
      <c r="Q137" s="517"/>
      <c r="R137" s="391"/>
      <c r="S137" s="350"/>
      <c r="T137" s="363"/>
    </row>
    <row r="138" spans="1:20" s="295" customFormat="1" ht="12.75" outlineLevel="1">
      <c r="A138" s="519" t="s">
        <v>376</v>
      </c>
      <c r="B138" s="53" t="s">
        <v>9</v>
      </c>
      <c r="C138" s="54" t="s">
        <v>25</v>
      </c>
      <c r="D138" s="535" t="s">
        <v>319</v>
      </c>
      <c r="E138" s="236" t="s">
        <v>34</v>
      </c>
      <c r="F138" s="453">
        <v>1</v>
      </c>
      <c r="G138" s="453">
        <v>1</v>
      </c>
      <c r="H138" s="452">
        <v>65300</v>
      </c>
      <c r="I138" s="452">
        <v>65300</v>
      </c>
      <c r="J138" s="80">
        <f t="shared" si="4"/>
        <v>1</v>
      </c>
      <c r="K138" s="532">
        <v>0</v>
      </c>
      <c r="L138" s="469">
        <v>1</v>
      </c>
      <c r="M138" s="470">
        <v>0</v>
      </c>
      <c r="N138" s="470">
        <v>0</v>
      </c>
      <c r="O138" s="192">
        <f t="shared" si="5"/>
        <v>0</v>
      </c>
      <c r="P138" s="516"/>
      <c r="Q138" s="517"/>
      <c r="R138" s="391"/>
      <c r="S138" s="350"/>
      <c r="T138" s="363"/>
    </row>
    <row r="139" spans="1:20" s="295" customFormat="1" ht="12.75" outlineLevel="1">
      <c r="A139" s="519" t="s">
        <v>377</v>
      </c>
      <c r="B139" s="53" t="s">
        <v>9</v>
      </c>
      <c r="C139" s="54" t="s">
        <v>26</v>
      </c>
      <c r="D139" s="535" t="s">
        <v>354</v>
      </c>
      <c r="E139" s="236" t="s">
        <v>34</v>
      </c>
      <c r="F139" s="453">
        <v>0</v>
      </c>
      <c r="G139" s="453">
        <v>0</v>
      </c>
      <c r="H139" s="452">
        <v>65300</v>
      </c>
      <c r="I139" s="534">
        <v>0</v>
      </c>
      <c r="J139" s="80">
        <f t="shared" si="4"/>
        <v>0</v>
      </c>
      <c r="K139" s="532">
        <v>0</v>
      </c>
      <c r="L139" s="469">
        <v>0</v>
      </c>
      <c r="M139" s="470">
        <v>0</v>
      </c>
      <c r="N139" s="470">
        <v>0</v>
      </c>
      <c r="O139" s="192">
        <f t="shared" si="5"/>
        <v>0</v>
      </c>
      <c r="P139" s="516"/>
      <c r="Q139" s="517"/>
      <c r="R139" s="391"/>
      <c r="S139" s="350"/>
      <c r="T139" s="363"/>
    </row>
    <row r="140" spans="1:20" s="295" customFormat="1" ht="12.75" outlineLevel="1">
      <c r="A140" s="519" t="s">
        <v>369</v>
      </c>
      <c r="B140" s="53" t="s">
        <v>9</v>
      </c>
      <c r="C140" s="54" t="s">
        <v>27</v>
      </c>
      <c r="D140" s="535" t="s">
        <v>309</v>
      </c>
      <c r="E140" s="236" t="s">
        <v>34</v>
      </c>
      <c r="F140" s="453">
        <v>1</v>
      </c>
      <c r="G140" s="453">
        <v>1</v>
      </c>
      <c r="H140" s="452">
        <v>65300</v>
      </c>
      <c r="I140" s="452">
        <v>65300</v>
      </c>
      <c r="J140" s="80">
        <f t="shared" si="4"/>
        <v>1</v>
      </c>
      <c r="K140" s="532">
        <v>0</v>
      </c>
      <c r="L140" s="469">
        <v>1</v>
      </c>
      <c r="M140" s="470">
        <v>0</v>
      </c>
      <c r="N140" s="470">
        <v>0</v>
      </c>
      <c r="O140" s="192">
        <f t="shared" si="5"/>
        <v>0</v>
      </c>
      <c r="P140" s="516"/>
      <c r="Q140" s="517"/>
      <c r="R140" s="391"/>
      <c r="S140" s="350"/>
      <c r="T140" s="363"/>
    </row>
    <row r="141" spans="1:20" s="295" customFormat="1" ht="12.75" outlineLevel="1">
      <c r="A141" s="519" t="s">
        <v>369</v>
      </c>
      <c r="B141" s="53" t="s">
        <v>9</v>
      </c>
      <c r="C141" s="54" t="s">
        <v>27</v>
      </c>
      <c r="D141" s="535" t="s">
        <v>308</v>
      </c>
      <c r="E141" s="236" t="s">
        <v>34</v>
      </c>
      <c r="F141" s="453">
        <v>1</v>
      </c>
      <c r="G141" s="453">
        <v>1</v>
      </c>
      <c r="H141" s="452">
        <v>65300</v>
      </c>
      <c r="I141" s="452">
        <v>65300</v>
      </c>
      <c r="J141" s="80">
        <f t="shared" si="4"/>
        <v>1</v>
      </c>
      <c r="K141" s="532">
        <v>0</v>
      </c>
      <c r="L141" s="469">
        <v>1</v>
      </c>
      <c r="M141" s="470">
        <v>0</v>
      </c>
      <c r="N141" s="470">
        <v>0</v>
      </c>
      <c r="O141" s="192">
        <f t="shared" si="5"/>
        <v>0</v>
      </c>
      <c r="P141" s="516"/>
      <c r="Q141" s="517"/>
      <c r="R141" s="391"/>
      <c r="S141" s="350"/>
      <c r="T141" s="363"/>
    </row>
    <row r="142" spans="1:20" s="295" customFormat="1" ht="12.75" outlineLevel="1">
      <c r="A142" s="519" t="s">
        <v>375</v>
      </c>
      <c r="B142" s="53" t="s">
        <v>9</v>
      </c>
      <c r="C142" s="54" t="s">
        <v>27</v>
      </c>
      <c r="D142" s="535" t="s">
        <v>367</v>
      </c>
      <c r="E142" s="236" t="s">
        <v>34</v>
      </c>
      <c r="F142" s="453">
        <v>1</v>
      </c>
      <c r="G142" s="453">
        <v>1</v>
      </c>
      <c r="H142" s="452">
        <v>65300</v>
      </c>
      <c r="I142" s="452">
        <v>65300</v>
      </c>
      <c r="J142" s="80">
        <f t="shared" si="4"/>
        <v>1</v>
      </c>
      <c r="K142" s="532">
        <v>0</v>
      </c>
      <c r="L142" s="469">
        <v>1</v>
      </c>
      <c r="M142" s="470">
        <v>0</v>
      </c>
      <c r="N142" s="470">
        <v>0</v>
      </c>
      <c r="O142" s="192">
        <f t="shared" si="5"/>
        <v>0</v>
      </c>
      <c r="P142" s="516"/>
      <c r="Q142" s="517"/>
      <c r="R142" s="391"/>
      <c r="S142" s="350"/>
      <c r="T142" s="363"/>
    </row>
    <row r="143" spans="1:20" s="295" customFormat="1" ht="13.5" outlineLevel="1" thickBot="1">
      <c r="A143" s="519" t="s">
        <v>375</v>
      </c>
      <c r="B143" s="53" t="s">
        <v>9</v>
      </c>
      <c r="C143" s="54" t="s">
        <v>28</v>
      </c>
      <c r="D143" s="535" t="s">
        <v>367</v>
      </c>
      <c r="E143" s="236" t="s">
        <v>34</v>
      </c>
      <c r="F143" s="453">
        <v>1</v>
      </c>
      <c r="G143" s="453">
        <v>1</v>
      </c>
      <c r="H143" s="452">
        <v>65300</v>
      </c>
      <c r="I143" s="452">
        <v>65300</v>
      </c>
      <c r="J143" s="80">
        <f t="shared" si="4"/>
        <v>1</v>
      </c>
      <c r="K143" s="532">
        <v>0</v>
      </c>
      <c r="L143" s="469">
        <v>1</v>
      </c>
      <c r="M143" s="470">
        <v>0</v>
      </c>
      <c r="N143" s="470">
        <v>0</v>
      </c>
      <c r="O143" s="192">
        <f t="shared" si="5"/>
        <v>0</v>
      </c>
      <c r="P143" s="518"/>
      <c r="Q143" s="513"/>
      <c r="R143" s="391"/>
      <c r="S143" s="352"/>
      <c r="T143" s="365"/>
    </row>
    <row r="144" spans="1:20" s="298" customFormat="1" ht="6.75" customHeight="1" thickBot="1">
      <c r="A144" s="326"/>
      <c r="B144" s="34"/>
      <c r="C144" s="34"/>
      <c r="D144" s="127"/>
      <c r="E144" s="249"/>
      <c r="F144" s="141"/>
      <c r="G144" s="141"/>
      <c r="H144" s="35"/>
      <c r="I144" s="35"/>
      <c r="J144" s="90"/>
      <c r="K144" s="141"/>
      <c r="L144" s="110"/>
      <c r="M144" s="68"/>
      <c r="N144" s="36"/>
      <c r="O144" s="82"/>
      <c r="P144" s="141"/>
      <c r="Q144" s="385"/>
      <c r="R144" s="403"/>
      <c r="S144" s="407"/>
      <c r="T144" s="338"/>
    </row>
    <row r="145" spans="1:20" s="284" customFormat="1" ht="25.5" customHeight="1">
      <c r="A145" s="327" t="s">
        <v>67</v>
      </c>
      <c r="B145" s="13"/>
      <c r="C145" s="13"/>
      <c r="D145" s="172"/>
      <c r="E145" s="196"/>
      <c r="F145" s="196"/>
      <c r="G145" s="48"/>
      <c r="H145" s="185"/>
      <c r="I145" s="48"/>
      <c r="J145" s="74"/>
      <c r="K145" s="74"/>
      <c r="L145" s="74"/>
      <c r="M145" s="48"/>
      <c r="N145" s="48"/>
      <c r="O145" s="74"/>
      <c r="P145" s="74"/>
      <c r="Q145" s="48"/>
      <c r="R145" s="404"/>
      <c r="S145" s="408"/>
      <c r="T145" s="339"/>
    </row>
    <row r="146" spans="1:20" s="286" customFormat="1" ht="12.75" customHeight="1" outlineLevel="1">
      <c r="A146" s="317" t="s">
        <v>29</v>
      </c>
      <c r="B146" s="20" t="s">
        <v>156</v>
      </c>
      <c r="C146" s="20" t="s">
        <v>202</v>
      </c>
      <c r="D146" s="21" t="s">
        <v>203</v>
      </c>
      <c r="E146" s="250" t="s">
        <v>34</v>
      </c>
      <c r="F146" s="147" t="s">
        <v>43</v>
      </c>
      <c r="G146" s="147" t="s">
        <v>44</v>
      </c>
      <c r="H146" s="173" t="s">
        <v>34</v>
      </c>
      <c r="I146" s="59"/>
      <c r="J146" s="102"/>
      <c r="K146" s="102"/>
      <c r="L146" s="154" t="s">
        <v>68</v>
      </c>
      <c r="M146" s="44" t="s">
        <v>34</v>
      </c>
      <c r="N146" s="44"/>
      <c r="O146" s="102"/>
      <c r="P146" s="164" t="s">
        <v>5</v>
      </c>
      <c r="Q146" s="366" t="s">
        <v>3</v>
      </c>
      <c r="R146" s="401" t="s">
        <v>244</v>
      </c>
      <c r="S146" s="409" t="s">
        <v>204</v>
      </c>
      <c r="T146" s="376" t="s">
        <v>243</v>
      </c>
    </row>
    <row r="147" spans="1:20" s="290" customFormat="1" ht="7.5" customHeight="1" outlineLevel="1">
      <c r="A147" s="315"/>
      <c r="B147" s="4"/>
      <c r="C147" s="4"/>
      <c r="D147" s="123"/>
      <c r="E147" s="240"/>
      <c r="F147" s="134"/>
      <c r="G147" s="139"/>
      <c r="H147" s="5"/>
      <c r="I147" s="5"/>
      <c r="J147" s="113"/>
      <c r="K147" s="139"/>
      <c r="L147" s="101"/>
      <c r="M147" s="67"/>
      <c r="N147" s="9"/>
      <c r="O147" s="73"/>
      <c r="P147" s="139"/>
      <c r="Q147" s="367"/>
      <c r="R147" s="139"/>
      <c r="S147" s="410"/>
      <c r="T147" s="377"/>
    </row>
    <row r="148" spans="1:20" s="288" customFormat="1" ht="12.75" hidden="1" outlineLevel="2">
      <c r="A148" s="313"/>
      <c r="B148" s="30" t="s">
        <v>38</v>
      </c>
      <c r="C148" s="122"/>
      <c r="D148" s="122"/>
      <c r="E148" s="238" t="s">
        <v>154</v>
      </c>
      <c r="F148" s="148" t="s">
        <v>69</v>
      </c>
      <c r="G148" s="132" t="s">
        <v>70</v>
      </c>
      <c r="H148" s="29" t="s">
        <v>34</v>
      </c>
      <c r="I148" s="93"/>
      <c r="J148" s="71"/>
      <c r="K148" s="132"/>
      <c r="L148" s="155" t="s">
        <v>101</v>
      </c>
      <c r="M148" s="29" t="s">
        <v>34</v>
      </c>
      <c r="N148" s="27"/>
      <c r="O148" s="193"/>
      <c r="P148" s="132" t="s">
        <v>48</v>
      </c>
      <c r="Q148" s="93" t="s">
        <v>47</v>
      </c>
      <c r="R148" s="132"/>
      <c r="S148" s="411"/>
      <c r="T148" s="378"/>
    </row>
    <row r="149" spans="1:20" s="291" customFormat="1" ht="12.75" hidden="1" outlineLevel="2">
      <c r="A149" s="319"/>
      <c r="B149" s="14"/>
      <c r="C149" s="31"/>
      <c r="D149" s="25"/>
      <c r="E149" s="242" t="s">
        <v>155</v>
      </c>
      <c r="F149" s="133">
        <f>IF(F151&gt;0,F150/F151,0)</f>
        <v>0</v>
      </c>
      <c r="G149" s="133">
        <f>IF(G151&gt;0,G150/G151,0)</f>
        <v>0</v>
      </c>
      <c r="H149" s="26" t="s">
        <v>34</v>
      </c>
      <c r="I149" s="95"/>
      <c r="J149" s="75"/>
      <c r="K149" s="135"/>
      <c r="L149" s="133">
        <f>IF(L151&gt;0,L150/L151,0)</f>
        <v>0</v>
      </c>
      <c r="M149" s="26"/>
      <c r="N149" s="14"/>
      <c r="O149" s="103"/>
      <c r="P149" s="165">
        <f>IF(P151&gt;0,P150/P151,0)</f>
        <v>0</v>
      </c>
      <c r="Q149" s="368">
        <f>IF(Q151&gt;0,Q150/Q151,0)</f>
        <v>0</v>
      </c>
      <c r="R149" s="133"/>
      <c r="S149" s="103"/>
      <c r="T149" s="135"/>
    </row>
    <row r="150" spans="1:20" s="291" customFormat="1" ht="12.75" hidden="1" outlineLevel="2">
      <c r="A150" s="319"/>
      <c r="B150" s="14"/>
      <c r="C150" s="252"/>
      <c r="D150" s="25"/>
      <c r="E150" s="242" t="s">
        <v>175</v>
      </c>
      <c r="F150" s="165">
        <f>F153</f>
        <v>0</v>
      </c>
      <c r="G150" s="165">
        <f>G153</f>
        <v>0</v>
      </c>
      <c r="H150" s="26"/>
      <c r="I150" s="95"/>
      <c r="J150" s="75"/>
      <c r="K150" s="135"/>
      <c r="L150" s="165">
        <f>L153</f>
        <v>0</v>
      </c>
      <c r="M150" s="26"/>
      <c r="N150" s="14"/>
      <c r="O150" s="103"/>
      <c r="P150" s="165">
        <f>P153</f>
        <v>0</v>
      </c>
      <c r="Q150" s="369">
        <f>Q153</f>
        <v>0</v>
      </c>
      <c r="R150" s="165"/>
      <c r="S150" s="103"/>
      <c r="T150" s="135"/>
    </row>
    <row r="151" spans="1:20" s="291" customFormat="1" ht="12.75" hidden="1" outlineLevel="2">
      <c r="A151" s="319"/>
      <c r="B151" s="14"/>
      <c r="C151" s="252"/>
      <c r="D151" s="25"/>
      <c r="E151" s="242" t="s">
        <v>176</v>
      </c>
      <c r="F151" s="165">
        <f>$C153</f>
        <v>0</v>
      </c>
      <c r="G151" s="165">
        <f>$C153</f>
        <v>0</v>
      </c>
      <c r="H151" s="26"/>
      <c r="I151" s="95"/>
      <c r="J151" s="75"/>
      <c r="K151" s="135"/>
      <c r="L151" s="165">
        <f>$C153</f>
        <v>0</v>
      </c>
      <c r="M151" s="26"/>
      <c r="N151" s="14"/>
      <c r="O151" s="103"/>
      <c r="P151" s="165">
        <f>$D153</f>
        <v>0</v>
      </c>
      <c r="Q151" s="369">
        <f>$D153</f>
        <v>0</v>
      </c>
      <c r="R151" s="165"/>
      <c r="S151" s="103"/>
      <c r="T151" s="135"/>
    </row>
    <row r="152" spans="1:20" s="295" customFormat="1" ht="12.75" hidden="1" outlineLevel="3">
      <c r="A152" s="324"/>
      <c r="B152" s="32"/>
      <c r="C152" s="201" t="s">
        <v>190</v>
      </c>
      <c r="D152" s="201" t="s">
        <v>128</v>
      </c>
      <c r="E152" s="244" t="s">
        <v>151</v>
      </c>
      <c r="F152" s="202" t="s">
        <v>71</v>
      </c>
      <c r="G152" s="202" t="s">
        <v>72</v>
      </c>
      <c r="H152" s="199" t="s">
        <v>34</v>
      </c>
      <c r="I152" s="200"/>
      <c r="J152" s="208"/>
      <c r="K152" s="203"/>
      <c r="L152" s="206" t="s">
        <v>102</v>
      </c>
      <c r="M152" s="199"/>
      <c r="N152" s="204"/>
      <c r="O152" s="209"/>
      <c r="P152" s="203" t="s">
        <v>62</v>
      </c>
      <c r="Q152" s="200" t="s">
        <v>63</v>
      </c>
      <c r="R152" s="203"/>
      <c r="S152" s="412"/>
      <c r="T152" s="388"/>
    </row>
    <row r="153" spans="1:20" s="290" customFormat="1" ht="12.75" hidden="1" outlineLevel="3">
      <c r="A153" s="321"/>
      <c r="B153" s="7"/>
      <c r="C153" s="16">
        <f>C161+C172+C183+C194+C205+C213</f>
        <v>0</v>
      </c>
      <c r="D153" s="16">
        <f>D161+D172+D183+D194+D205</f>
        <v>0</v>
      </c>
      <c r="E153" s="244" t="s">
        <v>152</v>
      </c>
      <c r="F153" s="151">
        <f>F161+F172+F183+F194+F205+F213</f>
        <v>0</v>
      </c>
      <c r="G153" s="151">
        <f>G161+G172+G183+G194+G205+G213</f>
        <v>0</v>
      </c>
      <c r="H153" s="18" t="s">
        <v>34</v>
      </c>
      <c r="I153" s="96"/>
      <c r="J153" s="83"/>
      <c r="K153" s="137"/>
      <c r="L153" s="151">
        <f>L161+L172+L183+L194+L205+L213</f>
        <v>0</v>
      </c>
      <c r="M153" s="18"/>
      <c r="N153" s="8"/>
      <c r="O153" s="191"/>
      <c r="P153" s="151">
        <f>P161+P172+P183+P194+P205</f>
        <v>0</v>
      </c>
      <c r="Q153" s="370">
        <f>Q161+Q172+Q183+Q194+Q205</f>
        <v>0</v>
      </c>
      <c r="R153" s="151"/>
      <c r="S153" s="413"/>
      <c r="T153" s="389"/>
    </row>
    <row r="154" spans="1:20" s="293" customFormat="1" ht="6.75" customHeight="1" hidden="1" outlineLevel="2" collapsed="1">
      <c r="A154" s="322"/>
      <c r="B154" s="38"/>
      <c r="C154" s="38"/>
      <c r="D154" s="125"/>
      <c r="E154" s="240"/>
      <c r="F154" s="138"/>
      <c r="G154" s="138"/>
      <c r="H154" s="39"/>
      <c r="I154" s="39"/>
      <c r="J154" s="114"/>
      <c r="K154" s="138"/>
      <c r="L154" s="106"/>
      <c r="M154" s="65"/>
      <c r="N154" s="40"/>
      <c r="O154" s="78"/>
      <c r="P154" s="138"/>
      <c r="Q154" s="371"/>
      <c r="R154" s="138"/>
      <c r="S154" s="414"/>
      <c r="T154" s="379"/>
    </row>
    <row r="155" spans="1:20" s="294" customFormat="1" ht="6.75" customHeight="1" outlineLevel="1" collapsed="1">
      <c r="A155" s="323"/>
      <c r="B155" s="222"/>
      <c r="C155" s="223"/>
      <c r="D155" s="223"/>
      <c r="E155" s="240"/>
      <c r="F155" s="224"/>
      <c r="G155" s="224"/>
      <c r="H155" s="225"/>
      <c r="I155" s="225"/>
      <c r="J155" s="226"/>
      <c r="K155" s="224"/>
      <c r="L155" s="227"/>
      <c r="M155" s="228"/>
      <c r="N155" s="229"/>
      <c r="O155" s="230"/>
      <c r="P155" s="224"/>
      <c r="Q155" s="372"/>
      <c r="R155" s="224"/>
      <c r="S155" s="415"/>
      <c r="T155" s="380"/>
    </row>
    <row r="156" spans="1:20" s="288" customFormat="1" ht="12.75" hidden="1" outlineLevel="2">
      <c r="A156" s="313"/>
      <c r="B156" s="30" t="s">
        <v>39</v>
      </c>
      <c r="C156" s="122"/>
      <c r="D156" s="122"/>
      <c r="E156" s="238" t="s">
        <v>154</v>
      </c>
      <c r="F156" s="148"/>
      <c r="G156" s="132"/>
      <c r="H156" s="29" t="s">
        <v>34</v>
      </c>
      <c r="I156" s="93"/>
      <c r="J156" s="71"/>
      <c r="K156" s="132"/>
      <c r="L156" s="155"/>
      <c r="M156" s="29"/>
      <c r="N156" s="27"/>
      <c r="O156" s="193"/>
      <c r="P156" s="132" t="s">
        <v>103</v>
      </c>
      <c r="Q156" s="93" t="s">
        <v>105</v>
      </c>
      <c r="R156" s="132"/>
      <c r="S156" s="411"/>
      <c r="T156" s="378"/>
    </row>
    <row r="157" spans="1:20" s="291" customFormat="1" ht="12.75" hidden="1" outlineLevel="2">
      <c r="A157" s="319"/>
      <c r="B157" s="41"/>
      <c r="C157" s="31"/>
      <c r="D157" s="25"/>
      <c r="E157" s="242" t="s">
        <v>155</v>
      </c>
      <c r="F157" s="149"/>
      <c r="G157" s="135"/>
      <c r="H157" s="26" t="s">
        <v>34</v>
      </c>
      <c r="I157" s="95"/>
      <c r="J157" s="75"/>
      <c r="K157" s="135"/>
      <c r="L157" s="157"/>
      <c r="M157" s="26"/>
      <c r="N157" s="14"/>
      <c r="O157" s="103"/>
      <c r="P157" s="165">
        <f>IF(P159&gt;0,P158/P159,0)</f>
        <v>0</v>
      </c>
      <c r="Q157" s="368">
        <f>IF(Q159&gt;0,Q158/Q159,0)</f>
        <v>0</v>
      </c>
      <c r="R157" s="133"/>
      <c r="S157" s="103"/>
      <c r="T157" s="135"/>
    </row>
    <row r="158" spans="1:20" s="291" customFormat="1" ht="12.75" hidden="1" outlineLevel="2">
      <c r="A158" s="319"/>
      <c r="B158" s="14"/>
      <c r="C158" s="252"/>
      <c r="D158" s="25"/>
      <c r="E158" s="242" t="s">
        <v>175</v>
      </c>
      <c r="F158" s="149"/>
      <c r="G158" s="149"/>
      <c r="H158" s="26"/>
      <c r="I158" s="95"/>
      <c r="J158" s="75"/>
      <c r="K158" s="135"/>
      <c r="L158" s="149"/>
      <c r="M158" s="26"/>
      <c r="N158" s="14"/>
      <c r="O158" s="103"/>
      <c r="P158" s="165">
        <f>P161</f>
        <v>0</v>
      </c>
      <c r="Q158" s="369">
        <f>Q161</f>
        <v>0</v>
      </c>
      <c r="R158" s="165"/>
      <c r="S158" s="103"/>
      <c r="T158" s="135"/>
    </row>
    <row r="159" spans="1:20" s="291" customFormat="1" ht="12.75" hidden="1" outlineLevel="2">
      <c r="A159" s="319"/>
      <c r="B159" s="14"/>
      <c r="C159" s="252"/>
      <c r="D159" s="25"/>
      <c r="E159" s="242" t="s">
        <v>176</v>
      </c>
      <c r="F159" s="149"/>
      <c r="G159" s="149"/>
      <c r="H159" s="26"/>
      <c r="I159" s="95"/>
      <c r="J159" s="75"/>
      <c r="K159" s="135"/>
      <c r="L159" s="149"/>
      <c r="M159" s="26"/>
      <c r="N159" s="14"/>
      <c r="O159" s="103"/>
      <c r="P159" s="165">
        <f>$D161</f>
        <v>0</v>
      </c>
      <c r="Q159" s="369">
        <f>$D161</f>
        <v>0</v>
      </c>
      <c r="R159" s="165"/>
      <c r="S159" s="103"/>
      <c r="T159" s="135"/>
    </row>
    <row r="160" spans="1:20" s="295" customFormat="1" ht="12.75" hidden="1" outlineLevel="3">
      <c r="A160" s="324"/>
      <c r="B160" s="32"/>
      <c r="C160" s="201" t="s">
        <v>191</v>
      </c>
      <c r="D160" s="201" t="s">
        <v>129</v>
      </c>
      <c r="E160" s="244" t="s">
        <v>151</v>
      </c>
      <c r="F160" s="202" t="s">
        <v>145</v>
      </c>
      <c r="G160" s="202" t="s">
        <v>146</v>
      </c>
      <c r="H160" s="199" t="s">
        <v>34</v>
      </c>
      <c r="I160" s="200"/>
      <c r="J160" s="208"/>
      <c r="K160" s="203"/>
      <c r="L160" s="206" t="s">
        <v>140</v>
      </c>
      <c r="M160" s="199"/>
      <c r="N160" s="204"/>
      <c r="O160" s="209"/>
      <c r="P160" s="203" t="s">
        <v>104</v>
      </c>
      <c r="Q160" s="200" t="s">
        <v>106</v>
      </c>
      <c r="R160" s="203"/>
      <c r="S160" s="412"/>
      <c r="T160" s="388"/>
    </row>
    <row r="161" spans="1:20" s="290" customFormat="1" ht="12.75" hidden="1" outlineLevel="3">
      <c r="A161" s="321"/>
      <c r="B161" s="42"/>
      <c r="C161" s="16">
        <f>SUM(C162:C166)</f>
        <v>0</v>
      </c>
      <c r="D161" s="16">
        <f>SUM(D162:D166)</f>
        <v>0</v>
      </c>
      <c r="E161" s="244" t="s">
        <v>152</v>
      </c>
      <c r="F161" s="137">
        <f>SUM(F162:F166)</f>
        <v>0</v>
      </c>
      <c r="G161" s="137">
        <f>SUM(G162:G166)</f>
        <v>0</v>
      </c>
      <c r="H161" s="18" t="s">
        <v>34</v>
      </c>
      <c r="I161" s="96"/>
      <c r="J161" s="83"/>
      <c r="K161" s="137"/>
      <c r="L161" s="105">
        <f>SUM(L162:L166)</f>
        <v>0</v>
      </c>
      <c r="M161" s="18"/>
      <c r="N161" s="8"/>
      <c r="O161" s="191"/>
      <c r="P161" s="137">
        <f>SUM(P162:P166)</f>
        <v>0</v>
      </c>
      <c r="Q161" s="96">
        <f>SUM(Q162:Q166)</f>
        <v>0</v>
      </c>
      <c r="R161" s="137"/>
      <c r="S161" s="413"/>
      <c r="T161" s="389"/>
    </row>
    <row r="162" spans="1:20" s="293" customFormat="1" ht="8.25" customHeight="1" hidden="1" outlineLevel="2" collapsed="1">
      <c r="A162" s="322"/>
      <c r="B162" s="38"/>
      <c r="C162" s="38"/>
      <c r="D162" s="125"/>
      <c r="E162" s="240"/>
      <c r="F162" s="138"/>
      <c r="G162" s="138"/>
      <c r="H162" s="39"/>
      <c r="I162" s="39"/>
      <c r="J162" s="114"/>
      <c r="K162" s="138"/>
      <c r="L162" s="106"/>
      <c r="M162" s="65"/>
      <c r="N162" s="40"/>
      <c r="O162" s="78"/>
      <c r="P162" s="138"/>
      <c r="Q162" s="371"/>
      <c r="R162" s="138"/>
      <c r="S162" s="414"/>
      <c r="T162" s="379"/>
    </row>
    <row r="163" spans="1:20" s="299" customFormat="1" ht="12.75" outlineLevel="1" collapsed="1">
      <c r="A163" s="521"/>
      <c r="B163" s="256" t="s">
        <v>31</v>
      </c>
      <c r="C163" s="498">
        <v>0</v>
      </c>
      <c r="D163" s="498">
        <v>0</v>
      </c>
      <c r="E163" s="245" t="s">
        <v>34</v>
      </c>
      <c r="F163" s="451">
        <v>0</v>
      </c>
      <c r="G163" s="451">
        <v>0</v>
      </c>
      <c r="H163" s="257"/>
      <c r="I163" s="258"/>
      <c r="J163" s="264"/>
      <c r="K163" s="260"/>
      <c r="L163" s="469">
        <v>0</v>
      </c>
      <c r="M163" s="261"/>
      <c r="N163" s="262"/>
      <c r="O163" s="163"/>
      <c r="P163" s="506">
        <v>0</v>
      </c>
      <c r="Q163" s="469">
        <v>0</v>
      </c>
      <c r="R163" s="506"/>
      <c r="S163" s="507"/>
      <c r="T163" s="508"/>
    </row>
    <row r="164" spans="1:20" ht="12.75" outlineLevel="1">
      <c r="A164" s="522"/>
      <c r="B164" s="2" t="s">
        <v>31</v>
      </c>
      <c r="C164" s="498">
        <v>0</v>
      </c>
      <c r="D164" s="498">
        <v>0</v>
      </c>
      <c r="E164" s="236" t="s">
        <v>34</v>
      </c>
      <c r="F164" s="451">
        <v>0</v>
      </c>
      <c r="G164" s="451">
        <v>0</v>
      </c>
      <c r="H164" s="177"/>
      <c r="I164" s="89"/>
      <c r="J164" s="84"/>
      <c r="K164" s="111"/>
      <c r="L164" s="469">
        <v>0</v>
      </c>
      <c r="M164" s="183"/>
      <c r="N164" s="119"/>
      <c r="O164" s="160"/>
      <c r="P164" s="506">
        <v>0</v>
      </c>
      <c r="Q164" s="469">
        <v>0</v>
      </c>
      <c r="R164" s="489"/>
      <c r="S164" s="509"/>
      <c r="T164" s="510"/>
    </row>
    <row r="165" spans="1:20" ht="12.75" outlineLevel="1">
      <c r="A165" s="523"/>
      <c r="B165" s="33" t="s">
        <v>31</v>
      </c>
      <c r="C165" s="498">
        <v>0</v>
      </c>
      <c r="D165" s="498">
        <v>0</v>
      </c>
      <c r="E165" s="236" t="s">
        <v>34</v>
      </c>
      <c r="F165" s="451">
        <v>0</v>
      </c>
      <c r="G165" s="451">
        <v>0</v>
      </c>
      <c r="H165" s="178"/>
      <c r="I165" s="179"/>
      <c r="J165" s="194"/>
      <c r="K165" s="107"/>
      <c r="L165" s="469">
        <v>0</v>
      </c>
      <c r="M165" s="184"/>
      <c r="N165" s="120"/>
      <c r="O165" s="159"/>
      <c r="P165" s="506">
        <v>0</v>
      </c>
      <c r="Q165" s="469">
        <v>0</v>
      </c>
      <c r="R165" s="488"/>
      <c r="S165" s="509"/>
      <c r="T165" s="510"/>
    </row>
    <row r="166" spans="1:20" s="290" customFormat="1" ht="5.25" customHeight="1" outlineLevel="1">
      <c r="A166" s="315"/>
      <c r="B166" s="4"/>
      <c r="C166" s="499"/>
      <c r="D166" s="499"/>
      <c r="E166" s="240"/>
      <c r="F166" s="139"/>
      <c r="G166" s="139"/>
      <c r="H166" s="5"/>
      <c r="I166" s="5"/>
      <c r="J166" s="113"/>
      <c r="K166" s="139"/>
      <c r="L166" s="108"/>
      <c r="M166" s="67"/>
      <c r="N166" s="9"/>
      <c r="O166" s="108"/>
      <c r="P166" s="139"/>
      <c r="Q166" s="367"/>
      <c r="R166" s="139"/>
      <c r="S166" s="410"/>
      <c r="T166" s="377"/>
    </row>
    <row r="167" spans="1:20" s="288" customFormat="1" ht="12.75" hidden="1" outlineLevel="2">
      <c r="A167" s="313"/>
      <c r="B167" s="30" t="s">
        <v>40</v>
      </c>
      <c r="C167" s="500"/>
      <c r="D167" s="500"/>
      <c r="E167" s="246" t="s">
        <v>154</v>
      </c>
      <c r="F167" s="132"/>
      <c r="G167" s="132"/>
      <c r="H167" s="29" t="s">
        <v>34</v>
      </c>
      <c r="I167" s="93"/>
      <c r="J167" s="71"/>
      <c r="K167" s="132"/>
      <c r="L167" s="99"/>
      <c r="M167" s="29"/>
      <c r="N167" s="27"/>
      <c r="O167" s="99"/>
      <c r="P167" s="132" t="s">
        <v>107</v>
      </c>
      <c r="Q167" s="93" t="s">
        <v>108</v>
      </c>
      <c r="R167" s="132"/>
      <c r="S167" s="411"/>
      <c r="T167" s="378"/>
    </row>
    <row r="168" spans="1:20" s="291" customFormat="1" ht="12.75" hidden="1" outlineLevel="2">
      <c r="A168" s="319"/>
      <c r="B168" s="41"/>
      <c r="C168" s="501"/>
      <c r="D168" s="501"/>
      <c r="E168" s="242" t="s">
        <v>155</v>
      </c>
      <c r="F168" s="135"/>
      <c r="G168" s="135"/>
      <c r="H168" s="26" t="s">
        <v>34</v>
      </c>
      <c r="I168" s="95"/>
      <c r="J168" s="75"/>
      <c r="K168" s="135"/>
      <c r="L168" s="103"/>
      <c r="M168" s="26"/>
      <c r="N168" s="14"/>
      <c r="O168" s="103"/>
      <c r="P168" s="165">
        <f>IF(P170&gt;0,P169/P170,0)</f>
        <v>0</v>
      </c>
      <c r="Q168" s="368">
        <f>IF(Q170&gt;0,Q169/Q170,0)</f>
        <v>0</v>
      </c>
      <c r="R168" s="133"/>
      <c r="S168" s="103"/>
      <c r="T168" s="135"/>
    </row>
    <row r="169" spans="1:20" s="291" customFormat="1" ht="12.75" hidden="1" outlineLevel="2">
      <c r="A169" s="319"/>
      <c r="B169" s="41"/>
      <c r="C169" s="501"/>
      <c r="D169" s="501"/>
      <c r="E169" s="242" t="s">
        <v>175</v>
      </c>
      <c r="F169" s="135"/>
      <c r="G169" s="135"/>
      <c r="H169" s="26"/>
      <c r="I169" s="95"/>
      <c r="J169" s="75"/>
      <c r="K169" s="135"/>
      <c r="L169" s="103"/>
      <c r="M169" s="26"/>
      <c r="N169" s="14"/>
      <c r="O169" s="103"/>
      <c r="P169" s="165">
        <f>P172</f>
        <v>0</v>
      </c>
      <c r="Q169" s="369">
        <f>Q172</f>
        <v>0</v>
      </c>
      <c r="R169" s="165"/>
      <c r="S169" s="103"/>
      <c r="T169" s="135"/>
    </row>
    <row r="170" spans="1:20" s="291" customFormat="1" ht="12.75" hidden="1" outlineLevel="2">
      <c r="A170" s="319"/>
      <c r="B170" s="41"/>
      <c r="C170" s="501"/>
      <c r="D170" s="501"/>
      <c r="E170" s="242" t="s">
        <v>176</v>
      </c>
      <c r="F170" s="135"/>
      <c r="G170" s="135"/>
      <c r="H170" s="26"/>
      <c r="I170" s="95"/>
      <c r="J170" s="75"/>
      <c r="K170" s="135"/>
      <c r="L170" s="103"/>
      <c r="M170" s="26"/>
      <c r="N170" s="14"/>
      <c r="O170" s="103"/>
      <c r="P170" s="165">
        <f>$D172</f>
        <v>0</v>
      </c>
      <c r="Q170" s="369">
        <f>$D172</f>
        <v>0</v>
      </c>
      <c r="R170" s="165"/>
      <c r="S170" s="103"/>
      <c r="T170" s="135"/>
    </row>
    <row r="171" spans="1:20" s="295" customFormat="1" ht="12.75" hidden="1" outlineLevel="3">
      <c r="A171" s="324"/>
      <c r="B171" s="32"/>
      <c r="C171" s="502" t="s">
        <v>130</v>
      </c>
      <c r="D171" s="502" t="s">
        <v>130</v>
      </c>
      <c r="E171" s="247" t="s">
        <v>151</v>
      </c>
      <c r="F171" s="202" t="s">
        <v>147</v>
      </c>
      <c r="G171" s="202" t="s">
        <v>148</v>
      </c>
      <c r="H171" s="199" t="s">
        <v>34</v>
      </c>
      <c r="I171" s="200"/>
      <c r="J171" s="208"/>
      <c r="K171" s="203"/>
      <c r="L171" s="206" t="s">
        <v>141</v>
      </c>
      <c r="M171" s="199"/>
      <c r="N171" s="204"/>
      <c r="O171" s="190"/>
      <c r="P171" s="203" t="s">
        <v>109</v>
      </c>
      <c r="Q171" s="200" t="s">
        <v>177</v>
      </c>
      <c r="R171" s="203"/>
      <c r="S171" s="412"/>
      <c r="T171" s="388"/>
    </row>
    <row r="172" spans="1:20" s="290" customFormat="1" ht="12.75" hidden="1" outlineLevel="3">
      <c r="A172" s="321"/>
      <c r="B172" s="42"/>
      <c r="C172" s="503">
        <f>SUM(C173:C177)</f>
        <v>0</v>
      </c>
      <c r="D172" s="503">
        <f>SUM(D173:D177)</f>
        <v>0</v>
      </c>
      <c r="E172" s="247" t="s">
        <v>152</v>
      </c>
      <c r="F172" s="137">
        <f>SUM(F173:F177)</f>
        <v>0</v>
      </c>
      <c r="G172" s="137">
        <f>SUM(G173:G177)</f>
        <v>0</v>
      </c>
      <c r="H172" s="18" t="s">
        <v>34</v>
      </c>
      <c r="I172" s="96"/>
      <c r="J172" s="83"/>
      <c r="K172" s="137"/>
      <c r="L172" s="105">
        <f>SUM(L173:L177)</f>
        <v>0</v>
      </c>
      <c r="M172" s="18"/>
      <c r="N172" s="8"/>
      <c r="O172" s="105"/>
      <c r="P172" s="137">
        <f>SUM(P173:P177)</f>
        <v>0</v>
      </c>
      <c r="Q172" s="96">
        <f>SUM(Q173:Q177)</f>
        <v>0</v>
      </c>
      <c r="R172" s="137"/>
      <c r="S172" s="413"/>
      <c r="T172" s="389"/>
    </row>
    <row r="173" spans="1:20" s="293" customFormat="1" ht="6.75" customHeight="1" hidden="1" outlineLevel="2" collapsed="1">
      <c r="A173" s="325"/>
      <c r="B173" s="45"/>
      <c r="C173" s="504"/>
      <c r="D173" s="504"/>
      <c r="E173" s="237"/>
      <c r="F173" s="131"/>
      <c r="G173" s="131"/>
      <c r="H173" s="46"/>
      <c r="I173" s="46"/>
      <c r="J173" s="116"/>
      <c r="K173" s="142"/>
      <c r="L173" s="98"/>
      <c r="M173" s="62"/>
      <c r="N173" s="47"/>
      <c r="O173" s="98"/>
      <c r="P173" s="131"/>
      <c r="Q173" s="373"/>
      <c r="R173" s="131"/>
      <c r="S173" s="414"/>
      <c r="T173" s="379"/>
    </row>
    <row r="174" spans="1:20" ht="12.75" outlineLevel="1" collapsed="1">
      <c r="A174" s="522"/>
      <c r="B174" s="2" t="s">
        <v>30</v>
      </c>
      <c r="C174" s="498">
        <v>0</v>
      </c>
      <c r="D174" s="498">
        <v>0</v>
      </c>
      <c r="E174" s="236" t="s">
        <v>34</v>
      </c>
      <c r="F174" s="451">
        <v>0</v>
      </c>
      <c r="G174" s="451">
        <v>0</v>
      </c>
      <c r="H174" s="174"/>
      <c r="I174" s="175"/>
      <c r="J174" s="84"/>
      <c r="K174" s="176"/>
      <c r="L174" s="469">
        <v>0</v>
      </c>
      <c r="M174" s="180"/>
      <c r="N174" s="181"/>
      <c r="O174" s="182"/>
      <c r="P174" s="506">
        <v>0</v>
      </c>
      <c r="Q174" s="469">
        <v>0</v>
      </c>
      <c r="R174" s="489"/>
      <c r="S174" s="509"/>
      <c r="T174" s="510"/>
    </row>
    <row r="175" spans="1:20" ht="12.75" outlineLevel="1">
      <c r="A175" s="522"/>
      <c r="B175" s="2" t="s">
        <v>30</v>
      </c>
      <c r="C175" s="498">
        <v>0</v>
      </c>
      <c r="D175" s="498">
        <v>0</v>
      </c>
      <c r="E175" s="236" t="s">
        <v>34</v>
      </c>
      <c r="F175" s="451">
        <v>0</v>
      </c>
      <c r="G175" s="451">
        <v>0</v>
      </c>
      <c r="H175" s="177"/>
      <c r="I175" s="89"/>
      <c r="J175" s="84"/>
      <c r="K175" s="111"/>
      <c r="L175" s="469">
        <v>0</v>
      </c>
      <c r="M175" s="183"/>
      <c r="N175" s="119"/>
      <c r="O175" s="160"/>
      <c r="P175" s="506">
        <v>0</v>
      </c>
      <c r="Q175" s="469">
        <v>0</v>
      </c>
      <c r="R175" s="489"/>
      <c r="S175" s="509"/>
      <c r="T175" s="510"/>
    </row>
    <row r="176" spans="1:20" ht="12.75" outlineLevel="1">
      <c r="A176" s="522"/>
      <c r="B176" s="2" t="s">
        <v>30</v>
      </c>
      <c r="C176" s="498">
        <v>0</v>
      </c>
      <c r="D176" s="498">
        <v>0</v>
      </c>
      <c r="E176" s="236" t="s">
        <v>34</v>
      </c>
      <c r="F176" s="451">
        <v>0</v>
      </c>
      <c r="G176" s="451">
        <v>0</v>
      </c>
      <c r="H176" s="178"/>
      <c r="I176" s="179"/>
      <c r="J176" s="84"/>
      <c r="K176" s="107"/>
      <c r="L176" s="469">
        <v>0</v>
      </c>
      <c r="M176" s="184"/>
      <c r="N176" s="120"/>
      <c r="O176" s="159"/>
      <c r="P176" s="506">
        <v>0</v>
      </c>
      <c r="Q176" s="469">
        <v>0</v>
      </c>
      <c r="R176" s="489"/>
      <c r="S176" s="509"/>
      <c r="T176" s="510"/>
    </row>
    <row r="177" spans="1:20" s="290" customFormat="1" ht="5.25" customHeight="1" outlineLevel="1">
      <c r="A177" s="315"/>
      <c r="B177" s="4"/>
      <c r="C177" s="499"/>
      <c r="D177" s="499"/>
      <c r="E177" s="240"/>
      <c r="F177" s="139"/>
      <c r="G177" s="139"/>
      <c r="H177" s="5"/>
      <c r="I177" s="5"/>
      <c r="J177" s="113"/>
      <c r="K177" s="139"/>
      <c r="L177" s="108"/>
      <c r="M177" s="67"/>
      <c r="N177" s="9"/>
      <c r="O177" s="108"/>
      <c r="P177" s="139"/>
      <c r="Q177" s="367"/>
      <c r="R177" s="139"/>
      <c r="S177" s="410"/>
      <c r="T177" s="377"/>
    </row>
    <row r="178" spans="1:20" s="288" customFormat="1" ht="12.75" hidden="1" outlineLevel="2">
      <c r="A178" s="313"/>
      <c r="B178" s="30" t="s">
        <v>41</v>
      </c>
      <c r="C178" s="500"/>
      <c r="D178" s="500"/>
      <c r="E178" s="246" t="s">
        <v>154</v>
      </c>
      <c r="F178" s="132"/>
      <c r="G178" s="132"/>
      <c r="H178" s="29" t="s">
        <v>34</v>
      </c>
      <c r="I178" s="93"/>
      <c r="J178" s="71"/>
      <c r="K178" s="132"/>
      <c r="L178" s="99"/>
      <c r="M178" s="29"/>
      <c r="N178" s="27"/>
      <c r="O178" s="99"/>
      <c r="P178" s="132" t="s">
        <v>110</v>
      </c>
      <c r="Q178" s="93" t="s">
        <v>111</v>
      </c>
      <c r="R178" s="132"/>
      <c r="S178" s="411"/>
      <c r="T178" s="378"/>
    </row>
    <row r="179" spans="1:20" s="291" customFormat="1" ht="12.75" hidden="1" outlineLevel="2">
      <c r="A179" s="319"/>
      <c r="B179" s="41"/>
      <c r="C179" s="501"/>
      <c r="D179" s="501"/>
      <c r="E179" s="242" t="s">
        <v>155</v>
      </c>
      <c r="F179" s="135"/>
      <c r="G179" s="135"/>
      <c r="H179" s="26" t="s">
        <v>34</v>
      </c>
      <c r="I179" s="95"/>
      <c r="J179" s="75"/>
      <c r="K179" s="135"/>
      <c r="L179" s="103"/>
      <c r="M179" s="26"/>
      <c r="N179" s="14"/>
      <c r="O179" s="103"/>
      <c r="P179" s="165">
        <f>IF(P181&gt;0,P180/P181,0)</f>
        <v>0</v>
      </c>
      <c r="Q179" s="368">
        <f>IF(Q181&gt;0,Q180/Q181,0)</f>
        <v>0</v>
      </c>
      <c r="R179" s="133"/>
      <c r="S179" s="103"/>
      <c r="T179" s="135"/>
    </row>
    <row r="180" spans="1:20" s="291" customFormat="1" ht="12.75" hidden="1" outlineLevel="2">
      <c r="A180" s="319"/>
      <c r="B180" s="41"/>
      <c r="C180" s="501"/>
      <c r="D180" s="501"/>
      <c r="E180" s="242" t="s">
        <v>175</v>
      </c>
      <c r="F180" s="135"/>
      <c r="G180" s="135"/>
      <c r="H180" s="26"/>
      <c r="I180" s="95"/>
      <c r="J180" s="75"/>
      <c r="K180" s="135"/>
      <c r="L180" s="103"/>
      <c r="M180" s="26"/>
      <c r="N180" s="14"/>
      <c r="O180" s="103"/>
      <c r="P180" s="165">
        <f>P183</f>
        <v>0</v>
      </c>
      <c r="Q180" s="369">
        <f>Q183</f>
        <v>0</v>
      </c>
      <c r="R180" s="165"/>
      <c r="S180" s="103"/>
      <c r="T180" s="135"/>
    </row>
    <row r="181" spans="1:20" s="291" customFormat="1" ht="12.75" hidden="1" outlineLevel="2">
      <c r="A181" s="319"/>
      <c r="B181" s="41"/>
      <c r="C181" s="501"/>
      <c r="D181" s="501"/>
      <c r="E181" s="242" t="s">
        <v>176</v>
      </c>
      <c r="F181" s="135"/>
      <c r="G181" s="135"/>
      <c r="H181" s="26"/>
      <c r="I181" s="95"/>
      <c r="J181" s="75"/>
      <c r="K181" s="135"/>
      <c r="L181" s="103"/>
      <c r="M181" s="26"/>
      <c r="N181" s="14"/>
      <c r="O181" s="103"/>
      <c r="P181" s="165">
        <f>$D183</f>
        <v>0</v>
      </c>
      <c r="Q181" s="369">
        <f>$D183</f>
        <v>0</v>
      </c>
      <c r="R181" s="165"/>
      <c r="S181" s="103"/>
      <c r="T181" s="135"/>
    </row>
    <row r="182" spans="1:20" s="295" customFormat="1" ht="12.75" hidden="1" outlineLevel="3">
      <c r="A182" s="324"/>
      <c r="B182" s="32"/>
      <c r="C182" s="502" t="s">
        <v>130</v>
      </c>
      <c r="D182" s="502" t="s">
        <v>193</v>
      </c>
      <c r="E182" s="247" t="s">
        <v>151</v>
      </c>
      <c r="F182" s="202" t="s">
        <v>197</v>
      </c>
      <c r="G182" s="202" t="s">
        <v>198</v>
      </c>
      <c r="H182" s="199" t="s">
        <v>34</v>
      </c>
      <c r="I182" s="200"/>
      <c r="J182" s="208"/>
      <c r="K182" s="203"/>
      <c r="L182" s="206" t="s">
        <v>194</v>
      </c>
      <c r="M182" s="199"/>
      <c r="N182" s="204"/>
      <c r="O182" s="190"/>
      <c r="P182" s="203" t="s">
        <v>112</v>
      </c>
      <c r="Q182" s="200" t="s">
        <v>113</v>
      </c>
      <c r="R182" s="203"/>
      <c r="S182" s="412"/>
      <c r="T182" s="388"/>
    </row>
    <row r="183" spans="1:20" s="290" customFormat="1" ht="12.75" hidden="1" outlineLevel="3">
      <c r="A183" s="321"/>
      <c r="B183" s="42"/>
      <c r="C183" s="503">
        <f>SUM(C184:C188)</f>
        <v>0</v>
      </c>
      <c r="D183" s="503">
        <f>SUM(D184:D188)</f>
        <v>0</v>
      </c>
      <c r="E183" s="247" t="s">
        <v>152</v>
      </c>
      <c r="F183" s="137">
        <f>SUM(F184:F188)</f>
        <v>0</v>
      </c>
      <c r="G183" s="137">
        <f>SUM(G184:G188)</f>
        <v>0</v>
      </c>
      <c r="H183" s="18" t="s">
        <v>34</v>
      </c>
      <c r="I183" s="96"/>
      <c r="J183" s="83"/>
      <c r="K183" s="137"/>
      <c r="L183" s="105">
        <f>SUM(L184:L188)</f>
        <v>0</v>
      </c>
      <c r="M183" s="18"/>
      <c r="N183" s="8"/>
      <c r="O183" s="105"/>
      <c r="P183" s="137">
        <f>SUM(P184:P188)</f>
        <v>0</v>
      </c>
      <c r="Q183" s="96">
        <f>SUM(Q184:Q188)</f>
        <v>0</v>
      </c>
      <c r="R183" s="137"/>
      <c r="S183" s="413"/>
      <c r="T183" s="389"/>
    </row>
    <row r="184" spans="1:20" s="293" customFormat="1" ht="6.75" customHeight="1" hidden="1" outlineLevel="2" collapsed="1">
      <c r="A184" s="325"/>
      <c r="B184" s="45"/>
      <c r="C184" s="504"/>
      <c r="D184" s="504"/>
      <c r="E184" s="237"/>
      <c r="F184" s="131"/>
      <c r="G184" s="131"/>
      <c r="H184" s="46"/>
      <c r="I184" s="46"/>
      <c r="J184" s="116"/>
      <c r="K184" s="142"/>
      <c r="L184" s="98"/>
      <c r="M184" s="62"/>
      <c r="N184" s="47"/>
      <c r="O184" s="98"/>
      <c r="P184" s="131"/>
      <c r="Q184" s="373"/>
      <c r="R184" s="131"/>
      <c r="S184" s="414"/>
      <c r="T184" s="379"/>
    </row>
    <row r="185" spans="1:20" ht="12.75" outlineLevel="1" collapsed="1">
      <c r="A185" s="522"/>
      <c r="B185" s="2" t="s">
        <v>32</v>
      </c>
      <c r="C185" s="498">
        <v>0</v>
      </c>
      <c r="D185" s="498">
        <v>0</v>
      </c>
      <c r="E185" s="236" t="s">
        <v>34</v>
      </c>
      <c r="F185" s="451">
        <v>0</v>
      </c>
      <c r="G185" s="451">
        <v>0</v>
      </c>
      <c r="H185" s="174"/>
      <c r="I185" s="175"/>
      <c r="J185" s="84"/>
      <c r="K185" s="176"/>
      <c r="L185" s="469">
        <v>0</v>
      </c>
      <c r="M185" s="180"/>
      <c r="N185" s="181"/>
      <c r="O185" s="182"/>
      <c r="P185" s="506">
        <v>0</v>
      </c>
      <c r="Q185" s="469">
        <v>0</v>
      </c>
      <c r="R185" s="489"/>
      <c r="S185" s="509"/>
      <c r="T185" s="510"/>
    </row>
    <row r="186" spans="1:20" ht="12.75" outlineLevel="1">
      <c r="A186" s="522"/>
      <c r="B186" s="2" t="s">
        <v>32</v>
      </c>
      <c r="C186" s="498">
        <v>0</v>
      </c>
      <c r="D186" s="498">
        <v>0</v>
      </c>
      <c r="E186" s="236" t="s">
        <v>34</v>
      </c>
      <c r="F186" s="451">
        <v>0</v>
      </c>
      <c r="G186" s="451">
        <v>0</v>
      </c>
      <c r="H186" s="177"/>
      <c r="I186" s="89"/>
      <c r="J186" s="84"/>
      <c r="K186" s="111"/>
      <c r="L186" s="469">
        <v>0</v>
      </c>
      <c r="M186" s="183"/>
      <c r="N186" s="119"/>
      <c r="O186" s="160"/>
      <c r="P186" s="506">
        <v>0</v>
      </c>
      <c r="Q186" s="469">
        <v>0</v>
      </c>
      <c r="R186" s="489"/>
      <c r="S186" s="509"/>
      <c r="T186" s="510"/>
    </row>
    <row r="187" spans="1:20" ht="12.75" outlineLevel="1">
      <c r="A187" s="522"/>
      <c r="B187" s="2" t="s">
        <v>32</v>
      </c>
      <c r="C187" s="498">
        <v>0</v>
      </c>
      <c r="D187" s="498">
        <v>0</v>
      </c>
      <c r="E187" s="236" t="s">
        <v>34</v>
      </c>
      <c r="F187" s="451">
        <v>0</v>
      </c>
      <c r="G187" s="451">
        <v>0</v>
      </c>
      <c r="H187" s="178"/>
      <c r="I187" s="179"/>
      <c r="J187" s="84"/>
      <c r="K187" s="107"/>
      <c r="L187" s="469">
        <v>0</v>
      </c>
      <c r="M187" s="184"/>
      <c r="N187" s="120"/>
      <c r="O187" s="159"/>
      <c r="P187" s="506">
        <v>0</v>
      </c>
      <c r="Q187" s="469">
        <v>0</v>
      </c>
      <c r="R187" s="489"/>
      <c r="S187" s="509"/>
      <c r="T187" s="510"/>
    </row>
    <row r="188" spans="1:20" s="290" customFormat="1" ht="5.25" customHeight="1" outlineLevel="1">
      <c r="A188" s="315"/>
      <c r="B188" s="4"/>
      <c r="C188" s="499"/>
      <c r="D188" s="499"/>
      <c r="E188" s="240"/>
      <c r="F188" s="139"/>
      <c r="G188" s="139"/>
      <c r="H188" s="5"/>
      <c r="I188" s="5"/>
      <c r="J188" s="113"/>
      <c r="K188" s="139"/>
      <c r="L188" s="108"/>
      <c r="M188" s="67"/>
      <c r="N188" s="9"/>
      <c r="O188" s="108"/>
      <c r="P188" s="139"/>
      <c r="Q188" s="367"/>
      <c r="R188" s="139"/>
      <c r="S188" s="410"/>
      <c r="T188" s="377"/>
    </row>
    <row r="189" spans="1:20" s="288" customFormat="1" ht="12.75" hidden="1" outlineLevel="2">
      <c r="A189" s="313"/>
      <c r="B189" s="30" t="s">
        <v>42</v>
      </c>
      <c r="C189" s="500"/>
      <c r="D189" s="500"/>
      <c r="E189" s="246" t="s">
        <v>154</v>
      </c>
      <c r="F189" s="132"/>
      <c r="G189" s="132"/>
      <c r="H189" s="29" t="s">
        <v>34</v>
      </c>
      <c r="I189" s="93"/>
      <c r="J189" s="71"/>
      <c r="K189" s="132"/>
      <c r="L189" s="99"/>
      <c r="M189" s="29"/>
      <c r="N189" s="27"/>
      <c r="O189" s="99"/>
      <c r="P189" s="132" t="s">
        <v>114</v>
      </c>
      <c r="Q189" s="93" t="s">
        <v>115</v>
      </c>
      <c r="R189" s="132"/>
      <c r="S189" s="411"/>
      <c r="T189" s="378"/>
    </row>
    <row r="190" spans="1:20" s="291" customFormat="1" ht="12.75" hidden="1" outlineLevel="2">
      <c r="A190" s="319"/>
      <c r="B190" s="41"/>
      <c r="C190" s="501"/>
      <c r="D190" s="501"/>
      <c r="E190" s="242" t="s">
        <v>155</v>
      </c>
      <c r="F190" s="135"/>
      <c r="G190" s="135"/>
      <c r="H190" s="26" t="s">
        <v>34</v>
      </c>
      <c r="I190" s="95"/>
      <c r="J190" s="75"/>
      <c r="K190" s="135"/>
      <c r="L190" s="103"/>
      <c r="M190" s="26"/>
      <c r="N190" s="14"/>
      <c r="O190" s="103"/>
      <c r="P190" s="165">
        <f>IF(P192&gt;0,P191/P192,0)</f>
        <v>0</v>
      </c>
      <c r="Q190" s="368">
        <f>IF(Q192&gt;0,Q191/Q192,0)</f>
        <v>0</v>
      </c>
      <c r="R190" s="133"/>
      <c r="S190" s="103"/>
      <c r="T190" s="135"/>
    </row>
    <row r="191" spans="1:20" s="291" customFormat="1" ht="12.75" hidden="1" outlineLevel="2">
      <c r="A191" s="319"/>
      <c r="B191" s="41"/>
      <c r="C191" s="501"/>
      <c r="D191" s="501"/>
      <c r="E191" s="242" t="s">
        <v>175</v>
      </c>
      <c r="F191" s="135"/>
      <c r="G191" s="135"/>
      <c r="H191" s="26"/>
      <c r="I191" s="95"/>
      <c r="J191" s="75"/>
      <c r="K191" s="135"/>
      <c r="L191" s="103"/>
      <c r="M191" s="26"/>
      <c r="N191" s="14"/>
      <c r="O191" s="103"/>
      <c r="P191" s="165">
        <f>P194</f>
        <v>0</v>
      </c>
      <c r="Q191" s="369">
        <f>Q194</f>
        <v>0</v>
      </c>
      <c r="R191" s="165"/>
      <c r="S191" s="103"/>
      <c r="T191" s="135"/>
    </row>
    <row r="192" spans="1:20" s="291" customFormat="1" ht="12.75" hidden="1" outlineLevel="2">
      <c r="A192" s="319"/>
      <c r="B192" s="41"/>
      <c r="C192" s="501"/>
      <c r="D192" s="501"/>
      <c r="E192" s="242" t="s">
        <v>176</v>
      </c>
      <c r="F192" s="135"/>
      <c r="G192" s="135"/>
      <c r="H192" s="26"/>
      <c r="I192" s="95"/>
      <c r="J192" s="75"/>
      <c r="K192" s="135"/>
      <c r="L192" s="103"/>
      <c r="M192" s="26"/>
      <c r="N192" s="14"/>
      <c r="O192" s="103"/>
      <c r="P192" s="165">
        <f>$D194</f>
        <v>0</v>
      </c>
      <c r="Q192" s="369">
        <f>$D194</f>
        <v>0</v>
      </c>
      <c r="R192" s="165"/>
      <c r="S192" s="103"/>
      <c r="T192" s="135"/>
    </row>
    <row r="193" spans="1:20" s="295" customFormat="1" ht="12.75" hidden="1" outlineLevel="3">
      <c r="A193" s="324"/>
      <c r="B193" s="32"/>
      <c r="C193" s="502" t="s">
        <v>130</v>
      </c>
      <c r="D193" s="502" t="s">
        <v>195</v>
      </c>
      <c r="E193" s="247" t="s">
        <v>151</v>
      </c>
      <c r="F193" s="202" t="s">
        <v>199</v>
      </c>
      <c r="G193" s="202" t="s">
        <v>200</v>
      </c>
      <c r="H193" s="199" t="s">
        <v>34</v>
      </c>
      <c r="I193" s="200"/>
      <c r="J193" s="208"/>
      <c r="K193" s="203"/>
      <c r="L193" s="206" t="s">
        <v>196</v>
      </c>
      <c r="M193" s="199"/>
      <c r="N193" s="204"/>
      <c r="O193" s="190"/>
      <c r="P193" s="203" t="s">
        <v>116</v>
      </c>
      <c r="Q193" s="200" t="s">
        <v>117</v>
      </c>
      <c r="R193" s="203"/>
      <c r="S193" s="412"/>
      <c r="T193" s="388"/>
    </row>
    <row r="194" spans="1:20" s="290" customFormat="1" ht="12.75" hidden="1" outlineLevel="3">
      <c r="A194" s="321"/>
      <c r="B194" s="42"/>
      <c r="C194" s="503">
        <f>SUM(C195:C199)</f>
        <v>0</v>
      </c>
      <c r="D194" s="503">
        <f>SUM(D195:D199)</f>
        <v>0</v>
      </c>
      <c r="E194" s="247" t="s">
        <v>152</v>
      </c>
      <c r="F194" s="137">
        <f>SUM(F195:F199)</f>
        <v>0</v>
      </c>
      <c r="G194" s="137">
        <f>SUM(G195:G199)</f>
        <v>0</v>
      </c>
      <c r="H194" s="18" t="s">
        <v>34</v>
      </c>
      <c r="I194" s="96"/>
      <c r="J194" s="83"/>
      <c r="K194" s="137"/>
      <c r="L194" s="105">
        <f>SUM(L195:L199)</f>
        <v>0</v>
      </c>
      <c r="M194" s="18"/>
      <c r="N194" s="8"/>
      <c r="O194" s="105"/>
      <c r="P194" s="137">
        <f>SUM(P195:P199)</f>
        <v>0</v>
      </c>
      <c r="Q194" s="96">
        <f>SUM(Q195:Q199)</f>
        <v>0</v>
      </c>
      <c r="R194" s="137"/>
      <c r="S194" s="413"/>
      <c r="T194" s="389"/>
    </row>
    <row r="195" spans="1:20" s="293" customFormat="1" ht="6.75" customHeight="1" hidden="1" outlineLevel="2" collapsed="1">
      <c r="A195" s="325"/>
      <c r="B195" s="45"/>
      <c r="C195" s="504"/>
      <c r="D195" s="504"/>
      <c r="E195" s="237"/>
      <c r="F195" s="131"/>
      <c r="G195" s="131"/>
      <c r="H195" s="46"/>
      <c r="I195" s="46"/>
      <c r="J195" s="116"/>
      <c r="K195" s="142"/>
      <c r="L195" s="98"/>
      <c r="M195" s="62"/>
      <c r="N195" s="47"/>
      <c r="O195" s="98"/>
      <c r="P195" s="131"/>
      <c r="Q195" s="373"/>
      <c r="R195" s="131"/>
      <c r="S195" s="414"/>
      <c r="T195" s="379"/>
    </row>
    <row r="196" spans="1:20" ht="12.75" outlineLevel="1" collapsed="1">
      <c r="A196" s="522"/>
      <c r="B196" s="2" t="s">
        <v>33</v>
      </c>
      <c r="C196" s="498">
        <v>0</v>
      </c>
      <c r="D196" s="498">
        <v>0</v>
      </c>
      <c r="E196" s="236" t="s">
        <v>34</v>
      </c>
      <c r="F196" s="451">
        <v>0</v>
      </c>
      <c r="G196" s="451">
        <v>0</v>
      </c>
      <c r="H196" s="174"/>
      <c r="I196" s="175"/>
      <c r="J196" s="84"/>
      <c r="K196" s="176"/>
      <c r="L196" s="469">
        <v>0</v>
      </c>
      <c r="M196" s="180"/>
      <c r="N196" s="181"/>
      <c r="O196" s="182"/>
      <c r="P196" s="506">
        <v>0</v>
      </c>
      <c r="Q196" s="469">
        <v>0</v>
      </c>
      <c r="R196" s="489"/>
      <c r="S196" s="509"/>
      <c r="T196" s="510"/>
    </row>
    <row r="197" spans="1:20" ht="12.75" outlineLevel="1">
      <c r="A197" s="522"/>
      <c r="B197" s="2" t="s">
        <v>33</v>
      </c>
      <c r="C197" s="498">
        <v>0</v>
      </c>
      <c r="D197" s="498">
        <v>0</v>
      </c>
      <c r="E197" s="236" t="s">
        <v>34</v>
      </c>
      <c r="F197" s="451">
        <v>0</v>
      </c>
      <c r="G197" s="451">
        <v>0</v>
      </c>
      <c r="H197" s="177"/>
      <c r="I197" s="89"/>
      <c r="J197" s="84"/>
      <c r="K197" s="111"/>
      <c r="L197" s="469">
        <v>0</v>
      </c>
      <c r="M197" s="183"/>
      <c r="N197" s="119"/>
      <c r="O197" s="160"/>
      <c r="P197" s="506">
        <v>0</v>
      </c>
      <c r="Q197" s="469">
        <v>0</v>
      </c>
      <c r="R197" s="489"/>
      <c r="S197" s="509"/>
      <c r="T197" s="510"/>
    </row>
    <row r="198" spans="1:20" ht="12.75" outlineLevel="1">
      <c r="A198" s="522"/>
      <c r="B198" s="2" t="s">
        <v>33</v>
      </c>
      <c r="C198" s="498">
        <v>0</v>
      </c>
      <c r="D198" s="498">
        <v>0</v>
      </c>
      <c r="E198" s="236" t="s">
        <v>34</v>
      </c>
      <c r="F198" s="451">
        <v>0</v>
      </c>
      <c r="G198" s="451">
        <v>0</v>
      </c>
      <c r="H198" s="178"/>
      <c r="I198" s="179"/>
      <c r="J198" s="84"/>
      <c r="K198" s="107"/>
      <c r="L198" s="469">
        <v>0</v>
      </c>
      <c r="M198" s="184"/>
      <c r="N198" s="120"/>
      <c r="O198" s="159"/>
      <c r="P198" s="506">
        <v>0</v>
      </c>
      <c r="Q198" s="469">
        <v>0</v>
      </c>
      <c r="R198" s="489"/>
      <c r="S198" s="509"/>
      <c r="T198" s="510"/>
    </row>
    <row r="199" spans="1:20" s="290" customFormat="1" ht="5.25" customHeight="1" outlineLevel="1">
      <c r="A199" s="315"/>
      <c r="B199" s="4"/>
      <c r="C199" s="499"/>
      <c r="D199" s="499"/>
      <c r="E199" s="240"/>
      <c r="F199" s="139"/>
      <c r="G199" s="139"/>
      <c r="H199" s="5"/>
      <c r="I199" s="5"/>
      <c r="J199" s="113"/>
      <c r="K199" s="139"/>
      <c r="L199" s="108"/>
      <c r="M199" s="67"/>
      <c r="N199" s="9"/>
      <c r="O199" s="108"/>
      <c r="P199" s="139"/>
      <c r="Q199" s="367"/>
      <c r="R199" s="139"/>
      <c r="S199" s="410"/>
      <c r="T199" s="377"/>
    </row>
    <row r="200" spans="1:20" s="288" customFormat="1" ht="12.75" hidden="1" outlineLevel="2">
      <c r="A200" s="313"/>
      <c r="B200" s="30" t="s">
        <v>46</v>
      </c>
      <c r="C200" s="500"/>
      <c r="D200" s="500"/>
      <c r="E200" s="246" t="s">
        <v>154</v>
      </c>
      <c r="F200" s="132"/>
      <c r="G200" s="132"/>
      <c r="H200" s="29" t="s">
        <v>34</v>
      </c>
      <c r="I200" s="93"/>
      <c r="J200" s="71"/>
      <c r="K200" s="132"/>
      <c r="L200" s="99"/>
      <c r="M200" s="29"/>
      <c r="N200" s="27"/>
      <c r="O200" s="99"/>
      <c r="P200" s="132" t="s">
        <v>118</v>
      </c>
      <c r="Q200" s="93" t="s">
        <v>119</v>
      </c>
      <c r="R200" s="132"/>
      <c r="S200" s="411"/>
      <c r="T200" s="378"/>
    </row>
    <row r="201" spans="1:20" s="291" customFormat="1" ht="12.75" hidden="1" outlineLevel="2">
      <c r="A201" s="319"/>
      <c r="B201" s="41"/>
      <c r="C201" s="501"/>
      <c r="D201" s="501"/>
      <c r="E201" s="242" t="s">
        <v>155</v>
      </c>
      <c r="F201" s="135"/>
      <c r="G201" s="135"/>
      <c r="H201" s="26" t="s">
        <v>34</v>
      </c>
      <c r="I201" s="95"/>
      <c r="J201" s="75"/>
      <c r="K201" s="135"/>
      <c r="L201" s="103"/>
      <c r="M201" s="26"/>
      <c r="N201" s="14"/>
      <c r="O201" s="103"/>
      <c r="P201" s="165">
        <f>IF($D205&gt;0,P205/$D205,0)</f>
        <v>0</v>
      </c>
      <c r="Q201" s="374">
        <f>IF($D205&gt;0,Q205/$D205,0)</f>
        <v>0</v>
      </c>
      <c r="R201" s="133"/>
      <c r="S201" s="103"/>
      <c r="T201" s="135"/>
    </row>
    <row r="202" spans="1:20" s="291" customFormat="1" ht="12.75" hidden="1" outlineLevel="2">
      <c r="A202" s="319"/>
      <c r="B202" s="41"/>
      <c r="C202" s="501"/>
      <c r="D202" s="501"/>
      <c r="E202" s="242" t="s">
        <v>175</v>
      </c>
      <c r="F202" s="135"/>
      <c r="G202" s="135"/>
      <c r="H202" s="26"/>
      <c r="I202" s="95"/>
      <c r="J202" s="75"/>
      <c r="K202" s="135"/>
      <c r="L202" s="103"/>
      <c r="M202" s="26"/>
      <c r="N202" s="14"/>
      <c r="O202" s="103"/>
      <c r="P202" s="165">
        <f>P205</f>
        <v>0</v>
      </c>
      <c r="Q202" s="369">
        <f>Q205</f>
        <v>0</v>
      </c>
      <c r="R202" s="165"/>
      <c r="S202" s="103"/>
      <c r="T202" s="135"/>
    </row>
    <row r="203" spans="1:20" s="291" customFormat="1" ht="12.75" hidden="1" outlineLevel="2">
      <c r="A203" s="319"/>
      <c r="B203" s="41"/>
      <c r="C203" s="501"/>
      <c r="D203" s="501"/>
      <c r="E203" s="242" t="s">
        <v>176</v>
      </c>
      <c r="F203" s="135"/>
      <c r="G203" s="135"/>
      <c r="H203" s="26"/>
      <c r="I203" s="95"/>
      <c r="J203" s="75"/>
      <c r="K203" s="135"/>
      <c r="L203" s="103"/>
      <c r="M203" s="26"/>
      <c r="N203" s="14"/>
      <c r="O203" s="103"/>
      <c r="P203" s="165">
        <f>$D205</f>
        <v>0</v>
      </c>
      <c r="Q203" s="369">
        <f>$D205</f>
        <v>0</v>
      </c>
      <c r="R203" s="165"/>
      <c r="S203" s="103"/>
      <c r="T203" s="135"/>
    </row>
    <row r="204" spans="1:20" s="295" customFormat="1" ht="12.75" hidden="1" outlineLevel="3">
      <c r="A204" s="324"/>
      <c r="B204" s="32"/>
      <c r="C204" s="502" t="s">
        <v>130</v>
      </c>
      <c r="D204" s="502" t="s">
        <v>131</v>
      </c>
      <c r="E204" s="247" t="s">
        <v>151</v>
      </c>
      <c r="F204" s="202" t="s">
        <v>149</v>
      </c>
      <c r="G204" s="202" t="s">
        <v>150</v>
      </c>
      <c r="H204" s="199" t="s">
        <v>34</v>
      </c>
      <c r="I204" s="200"/>
      <c r="J204" s="208"/>
      <c r="K204" s="203"/>
      <c r="L204" s="206" t="s">
        <v>142</v>
      </c>
      <c r="M204" s="199"/>
      <c r="N204" s="204"/>
      <c r="O204" s="190"/>
      <c r="P204" s="203" t="s">
        <v>120</v>
      </c>
      <c r="Q204" s="200" t="s">
        <v>121</v>
      </c>
      <c r="R204" s="203"/>
      <c r="S204" s="412"/>
      <c r="T204" s="388"/>
    </row>
    <row r="205" spans="1:20" s="290" customFormat="1" ht="12.75" hidden="1" outlineLevel="3">
      <c r="A205" s="321"/>
      <c r="B205" s="42"/>
      <c r="C205" s="503">
        <f>SUM(C206:C210)</f>
        <v>0</v>
      </c>
      <c r="D205" s="503">
        <f>SUM(D206:D210)</f>
        <v>0</v>
      </c>
      <c r="E205" s="247" t="s">
        <v>152</v>
      </c>
      <c r="F205" s="137">
        <f>SUM(F206:F210)</f>
        <v>0</v>
      </c>
      <c r="G205" s="137">
        <f>SUM(G206:G210)</f>
        <v>0</v>
      </c>
      <c r="H205" s="18" t="s">
        <v>34</v>
      </c>
      <c r="I205" s="96"/>
      <c r="J205" s="83"/>
      <c r="K205" s="137"/>
      <c r="L205" s="105">
        <f>SUM(L206:L210)</f>
        <v>0</v>
      </c>
      <c r="M205" s="18"/>
      <c r="N205" s="8"/>
      <c r="O205" s="105"/>
      <c r="P205" s="137">
        <f>SUM(P206:P210)</f>
        <v>0</v>
      </c>
      <c r="Q205" s="96">
        <f>SUM(Q206:Q210)</f>
        <v>0</v>
      </c>
      <c r="R205" s="137"/>
      <c r="S205" s="413"/>
      <c r="T205" s="389"/>
    </row>
    <row r="206" spans="1:20" s="293" customFormat="1" ht="6.75" customHeight="1" hidden="1" outlineLevel="2" collapsed="1">
      <c r="A206" s="325"/>
      <c r="B206" s="45"/>
      <c r="C206" s="504"/>
      <c r="D206" s="504"/>
      <c r="E206" s="237"/>
      <c r="F206" s="131"/>
      <c r="G206" s="131"/>
      <c r="H206" s="46"/>
      <c r="I206" s="46"/>
      <c r="J206" s="116"/>
      <c r="K206" s="142"/>
      <c r="L206" s="98"/>
      <c r="M206" s="62"/>
      <c r="N206" s="47"/>
      <c r="O206" s="98"/>
      <c r="P206" s="131"/>
      <c r="Q206" s="373"/>
      <c r="R206" s="131"/>
      <c r="S206" s="414"/>
      <c r="T206" s="379"/>
    </row>
    <row r="207" spans="1:20" ht="12.75" outlineLevel="1" collapsed="1">
      <c r="A207" s="522"/>
      <c r="B207" s="2" t="s">
        <v>170</v>
      </c>
      <c r="C207" s="498">
        <v>0</v>
      </c>
      <c r="D207" s="498">
        <v>0</v>
      </c>
      <c r="E207" s="236" t="s">
        <v>34</v>
      </c>
      <c r="F207" s="451">
        <v>0</v>
      </c>
      <c r="G207" s="451">
        <v>0</v>
      </c>
      <c r="H207" s="174"/>
      <c r="I207" s="175"/>
      <c r="J207" s="84"/>
      <c r="K207" s="176"/>
      <c r="L207" s="469">
        <v>0</v>
      </c>
      <c r="M207" s="180"/>
      <c r="N207" s="181"/>
      <c r="O207" s="182"/>
      <c r="P207" s="506">
        <v>0</v>
      </c>
      <c r="Q207" s="533">
        <v>0</v>
      </c>
      <c r="R207" s="489"/>
      <c r="S207" s="509"/>
      <c r="T207" s="510"/>
    </row>
    <row r="208" spans="1:22" ht="12.75" outlineLevel="1">
      <c r="A208" s="522"/>
      <c r="B208" s="2" t="s">
        <v>170</v>
      </c>
      <c r="C208" s="498">
        <v>0</v>
      </c>
      <c r="D208" s="498">
        <v>0</v>
      </c>
      <c r="E208" s="236" t="s">
        <v>34</v>
      </c>
      <c r="F208" s="451">
        <v>0</v>
      </c>
      <c r="G208" s="451">
        <v>0</v>
      </c>
      <c r="H208" s="177"/>
      <c r="I208" s="89"/>
      <c r="J208" s="84"/>
      <c r="K208" s="111"/>
      <c r="L208" s="469">
        <v>0</v>
      </c>
      <c r="M208" s="183"/>
      <c r="N208" s="119"/>
      <c r="O208" s="160"/>
      <c r="P208" s="506">
        <v>0</v>
      </c>
      <c r="Q208" s="533">
        <v>0</v>
      </c>
      <c r="R208" s="489"/>
      <c r="S208" s="509"/>
      <c r="T208" s="510"/>
      <c r="V208" s="295"/>
    </row>
    <row r="209" spans="1:22" ht="12.75" outlineLevel="1">
      <c r="A209" s="522"/>
      <c r="B209" s="2" t="s">
        <v>170</v>
      </c>
      <c r="C209" s="498">
        <v>0</v>
      </c>
      <c r="D209" s="498">
        <v>0</v>
      </c>
      <c r="E209" s="236" t="s">
        <v>34</v>
      </c>
      <c r="F209" s="451">
        <v>0</v>
      </c>
      <c r="G209" s="451">
        <v>0</v>
      </c>
      <c r="H209" s="178"/>
      <c r="I209" s="179"/>
      <c r="J209" s="84"/>
      <c r="K209" s="107"/>
      <c r="L209" s="469">
        <v>0</v>
      </c>
      <c r="M209" s="184"/>
      <c r="N209" s="120"/>
      <c r="O209" s="159"/>
      <c r="P209" s="506">
        <v>0</v>
      </c>
      <c r="Q209" s="533">
        <v>0</v>
      </c>
      <c r="R209" s="489"/>
      <c r="S209" s="509"/>
      <c r="T209" s="510"/>
      <c r="V209" s="295"/>
    </row>
    <row r="210" spans="1:22" s="290" customFormat="1" ht="5.25" customHeight="1" outlineLevel="1">
      <c r="A210" s="315"/>
      <c r="B210" s="4"/>
      <c r="C210" s="531"/>
      <c r="D210" s="499"/>
      <c r="E210" s="240"/>
      <c r="F210" s="139"/>
      <c r="G210" s="139"/>
      <c r="H210" s="5"/>
      <c r="I210" s="5"/>
      <c r="J210" s="113"/>
      <c r="K210" s="139"/>
      <c r="L210" s="108"/>
      <c r="M210" s="67"/>
      <c r="N210" s="9"/>
      <c r="O210" s="108"/>
      <c r="P210" s="139"/>
      <c r="Q210" s="367"/>
      <c r="R210" s="139"/>
      <c r="S210" s="410"/>
      <c r="T210" s="377"/>
      <c r="V210" s="295"/>
    </row>
    <row r="211" spans="1:22" s="288" customFormat="1" ht="12.75" hidden="1" outlineLevel="2">
      <c r="A211" s="313"/>
      <c r="B211" s="30" t="s">
        <v>169</v>
      </c>
      <c r="C211" s="527"/>
      <c r="D211" s="500"/>
      <c r="E211" s="238"/>
      <c r="F211" s="132"/>
      <c r="G211" s="132"/>
      <c r="H211" s="29" t="s">
        <v>34</v>
      </c>
      <c r="I211" s="93"/>
      <c r="J211" s="71"/>
      <c r="K211" s="132"/>
      <c r="L211" s="99"/>
      <c r="M211" s="29"/>
      <c r="N211" s="27"/>
      <c r="O211" s="99"/>
      <c r="P211" s="132"/>
      <c r="Q211" s="93"/>
      <c r="R211" s="132"/>
      <c r="S211" s="411"/>
      <c r="T211" s="378"/>
      <c r="V211" s="295"/>
    </row>
    <row r="212" spans="1:20" s="295" customFormat="1" ht="12.75" hidden="1" outlineLevel="2">
      <c r="A212" s="324"/>
      <c r="B212" s="32"/>
      <c r="C212" s="528" t="s">
        <v>192</v>
      </c>
      <c r="D212" s="502"/>
      <c r="E212" s="244" t="s">
        <v>151</v>
      </c>
      <c r="F212" s="202" t="s">
        <v>171</v>
      </c>
      <c r="G212" s="202" t="s">
        <v>172</v>
      </c>
      <c r="H212" s="199" t="s">
        <v>34</v>
      </c>
      <c r="I212" s="200"/>
      <c r="J212" s="208"/>
      <c r="K212" s="203"/>
      <c r="L212" s="206" t="s">
        <v>173</v>
      </c>
      <c r="M212" s="199"/>
      <c r="N212" s="204"/>
      <c r="O212" s="190"/>
      <c r="P212" s="203"/>
      <c r="Q212" s="200"/>
      <c r="R212" s="203"/>
      <c r="S212" s="412"/>
      <c r="T212" s="388"/>
    </row>
    <row r="213" spans="1:22" s="290" customFormat="1" ht="12.75" hidden="1" outlineLevel="2">
      <c r="A213" s="321"/>
      <c r="B213" s="42"/>
      <c r="C213" s="529">
        <f>SUM(C214:C218)</f>
        <v>0</v>
      </c>
      <c r="D213" s="503"/>
      <c r="E213" s="244" t="s">
        <v>152</v>
      </c>
      <c r="F213" s="105">
        <f>SUM(F214:F218)</f>
        <v>0</v>
      </c>
      <c r="G213" s="105">
        <f>SUM(G214:G218)</f>
        <v>0</v>
      </c>
      <c r="H213" s="18" t="s">
        <v>34</v>
      </c>
      <c r="I213" s="96"/>
      <c r="J213" s="83"/>
      <c r="K213" s="137"/>
      <c r="L213" s="105">
        <f>SUM(L214:L218)</f>
        <v>0</v>
      </c>
      <c r="M213" s="18"/>
      <c r="N213" s="8"/>
      <c r="O213" s="105"/>
      <c r="P213" s="137"/>
      <c r="Q213" s="96"/>
      <c r="R213" s="137"/>
      <c r="S213" s="413"/>
      <c r="T213" s="389"/>
      <c r="V213" s="295"/>
    </row>
    <row r="214" spans="1:22" s="287" customFormat="1" ht="6.75" customHeight="1" hidden="1" outlineLevel="2">
      <c r="A214" s="312"/>
      <c r="B214" s="210"/>
      <c r="C214" s="530"/>
      <c r="D214" s="505"/>
      <c r="E214" s="237"/>
      <c r="F214" s="212"/>
      <c r="G214" s="212"/>
      <c r="H214" s="253"/>
      <c r="I214" s="253"/>
      <c r="J214" s="254"/>
      <c r="K214" s="255"/>
      <c r="L214" s="215"/>
      <c r="M214" s="216"/>
      <c r="N214" s="217"/>
      <c r="O214" s="215"/>
      <c r="P214" s="212"/>
      <c r="Q214" s="375"/>
      <c r="R214" s="212"/>
      <c r="S214" s="416"/>
      <c r="T214" s="381"/>
      <c r="V214" s="295"/>
    </row>
    <row r="215" spans="1:22" s="299" customFormat="1" ht="12.75" outlineLevel="1" collapsed="1">
      <c r="A215" s="521"/>
      <c r="B215" s="256" t="s">
        <v>201</v>
      </c>
      <c r="C215" s="498">
        <v>0</v>
      </c>
      <c r="D215" s="524"/>
      <c r="E215" s="245" t="s">
        <v>34</v>
      </c>
      <c r="F215" s="451">
        <v>0</v>
      </c>
      <c r="G215" s="451">
        <v>0</v>
      </c>
      <c r="H215" s="257"/>
      <c r="I215" s="258"/>
      <c r="J215" s="259"/>
      <c r="K215" s="260"/>
      <c r="L215" s="469">
        <v>0</v>
      </c>
      <c r="M215" s="261"/>
      <c r="N215" s="262"/>
      <c r="O215" s="163"/>
      <c r="P215" s="263"/>
      <c r="Q215" s="386"/>
      <c r="R215" s="511"/>
      <c r="S215" s="405"/>
      <c r="T215" s="508"/>
      <c r="V215" s="296"/>
    </row>
    <row r="216" spans="1:22" ht="12.75" outlineLevel="1">
      <c r="A216" s="522"/>
      <c r="B216" s="256" t="s">
        <v>201</v>
      </c>
      <c r="C216" s="498">
        <v>0</v>
      </c>
      <c r="D216" s="525"/>
      <c r="E216" s="236" t="s">
        <v>34</v>
      </c>
      <c r="F216" s="451">
        <v>0</v>
      </c>
      <c r="G216" s="451">
        <v>0</v>
      </c>
      <c r="H216" s="177"/>
      <c r="I216" s="89"/>
      <c r="J216" s="84"/>
      <c r="K216" s="111"/>
      <c r="L216" s="469">
        <v>0</v>
      </c>
      <c r="M216" s="183"/>
      <c r="N216" s="119"/>
      <c r="O216" s="160"/>
      <c r="P216" s="162"/>
      <c r="Q216" s="119"/>
      <c r="R216" s="512"/>
      <c r="S216" s="406"/>
      <c r="T216" s="510"/>
      <c r="V216" s="295"/>
    </row>
    <row r="217" spans="1:22" ht="12.75" outlineLevel="1">
      <c r="A217" s="522"/>
      <c r="B217" s="256" t="s">
        <v>201</v>
      </c>
      <c r="C217" s="498">
        <v>0</v>
      </c>
      <c r="D217" s="526"/>
      <c r="E217" s="236" t="s">
        <v>34</v>
      </c>
      <c r="F217" s="451">
        <v>0</v>
      </c>
      <c r="G217" s="451">
        <v>0</v>
      </c>
      <c r="H217" s="178"/>
      <c r="I217" s="179"/>
      <c r="J217" s="84"/>
      <c r="K217" s="107"/>
      <c r="L217" s="469">
        <v>0</v>
      </c>
      <c r="M217" s="184"/>
      <c r="N217" s="120"/>
      <c r="O217" s="159"/>
      <c r="P217" s="162"/>
      <c r="Q217" s="119"/>
      <c r="R217" s="512"/>
      <c r="S217" s="406"/>
      <c r="T217" s="510"/>
      <c r="V217" s="295"/>
    </row>
    <row r="218" spans="1:22" s="298" customFormat="1" ht="9.75" customHeight="1" thickBot="1">
      <c r="A218" s="328"/>
      <c r="B218" s="329"/>
      <c r="C218" s="329"/>
      <c r="D218" s="330"/>
      <c r="E218" s="331"/>
      <c r="F218" s="332"/>
      <c r="G218" s="332"/>
      <c r="H218" s="333"/>
      <c r="I218" s="333"/>
      <c r="J218" s="334"/>
      <c r="K218" s="332"/>
      <c r="L218" s="335"/>
      <c r="M218" s="336"/>
      <c r="N218" s="337"/>
      <c r="O218" s="335"/>
      <c r="P218" s="332"/>
      <c r="Q218" s="387"/>
      <c r="R218" s="402"/>
      <c r="S218" s="417"/>
      <c r="T218" s="382"/>
      <c r="V218" s="390"/>
    </row>
    <row r="219" spans="1:22" s="279" customFormat="1" ht="12.75">
      <c r="A219" s="23"/>
      <c r="B219" s="23"/>
      <c r="C219" s="23"/>
      <c r="D219" s="23"/>
      <c r="E219" s="278"/>
      <c r="V219" s="390"/>
    </row>
    <row r="220" spans="1:21" ht="12.75">
      <c r="A220"/>
      <c r="B220" s="43"/>
      <c r="C220"/>
      <c r="D220"/>
      <c r="U220" s="295"/>
    </row>
    <row r="221" ht="13.5" thickBot="1">
      <c r="U221" s="295"/>
    </row>
    <row r="222" spans="1:21" ht="12.75">
      <c r="A222" s="435" t="s">
        <v>248</v>
      </c>
      <c r="B222" s="433" t="s">
        <v>205</v>
      </c>
      <c r="C222" s="419"/>
      <c r="D222" s="419"/>
      <c r="E222" s="420"/>
      <c r="F222" s="280"/>
      <c r="U222" s="295"/>
    </row>
    <row r="223" spans="1:21" ht="12.75">
      <c r="A223" s="436"/>
      <c r="B223" s="424"/>
      <c r="C223" s="418"/>
      <c r="D223" s="418"/>
      <c r="E223" s="421"/>
      <c r="F223" s="280"/>
      <c r="U223" s="295"/>
    </row>
    <row r="224" spans="1:21" ht="12.75">
      <c r="A224" s="436">
        <v>0</v>
      </c>
      <c r="B224" s="430" t="s">
        <v>249</v>
      </c>
      <c r="C224" s="418"/>
      <c r="D224" s="418"/>
      <c r="E224" s="421"/>
      <c r="F224" s="280"/>
      <c r="U224" s="295"/>
    </row>
    <row r="225" spans="1:21" ht="12.75">
      <c r="A225" s="436"/>
      <c r="B225" s="424"/>
      <c r="C225" s="418"/>
      <c r="D225" s="418"/>
      <c r="E225" s="421"/>
      <c r="F225" s="280"/>
      <c r="U225" s="295"/>
    </row>
    <row r="226" spans="1:21" ht="12.75">
      <c r="A226" s="436"/>
      <c r="B226" s="425" t="s">
        <v>219</v>
      </c>
      <c r="C226" s="418"/>
      <c r="D226" s="418"/>
      <c r="E226" s="421"/>
      <c r="F226" s="280"/>
      <c r="U226" s="295"/>
    </row>
    <row r="227" spans="1:21" ht="12.75">
      <c r="A227" s="436" t="s">
        <v>272</v>
      </c>
      <c r="B227" s="426" t="s">
        <v>206</v>
      </c>
      <c r="C227" s="418"/>
      <c r="D227" s="418"/>
      <c r="E227" s="421"/>
      <c r="F227" s="280"/>
      <c r="U227" s="295"/>
    </row>
    <row r="228" spans="1:21" ht="12.75">
      <c r="A228" s="436" t="s">
        <v>273</v>
      </c>
      <c r="B228" s="427" t="s">
        <v>207</v>
      </c>
      <c r="C228" s="418"/>
      <c r="D228" s="418"/>
      <c r="E228" s="421"/>
      <c r="F228" s="280"/>
      <c r="U228" s="295"/>
    </row>
    <row r="229" spans="1:21" ht="12.75">
      <c r="A229" s="436" t="s">
        <v>274</v>
      </c>
      <c r="B229" s="427" t="s">
        <v>208</v>
      </c>
      <c r="C229" s="418"/>
      <c r="D229" s="418"/>
      <c r="E229" s="421"/>
      <c r="F229" s="280"/>
      <c r="U229" s="295"/>
    </row>
    <row r="230" spans="1:21" ht="12.75">
      <c r="A230" s="436" t="s">
        <v>275</v>
      </c>
      <c r="B230" s="427" t="s">
        <v>209</v>
      </c>
      <c r="C230" s="418"/>
      <c r="D230" s="418"/>
      <c r="E230" s="421"/>
      <c r="F230" s="280"/>
      <c r="U230" s="295"/>
    </row>
    <row r="231" spans="1:21" ht="12.75">
      <c r="A231" s="436" t="s">
        <v>276</v>
      </c>
      <c r="B231" s="426" t="s">
        <v>210</v>
      </c>
      <c r="C231" s="418"/>
      <c r="D231" s="418"/>
      <c r="E231" s="421"/>
      <c r="F231" s="280"/>
      <c r="U231" s="295"/>
    </row>
    <row r="232" spans="1:21" ht="12.75">
      <c r="A232" s="436" t="s">
        <v>277</v>
      </c>
      <c r="B232" s="426" t="s">
        <v>211</v>
      </c>
      <c r="C232" s="418"/>
      <c r="D232" s="418"/>
      <c r="E232" s="421"/>
      <c r="F232" s="280"/>
      <c r="U232" s="295"/>
    </row>
    <row r="233" spans="1:21" ht="12.75">
      <c r="A233" s="436" t="s">
        <v>278</v>
      </c>
      <c r="B233" s="428" t="s">
        <v>212</v>
      </c>
      <c r="C233" s="418"/>
      <c r="D233" s="418"/>
      <c r="E233" s="421"/>
      <c r="F233" s="280"/>
      <c r="U233" s="295"/>
    </row>
    <row r="234" spans="1:21" ht="12.75">
      <c r="A234" s="436" t="s">
        <v>279</v>
      </c>
      <c r="B234" s="427" t="s">
        <v>213</v>
      </c>
      <c r="C234" s="418"/>
      <c r="D234" s="418"/>
      <c r="E234" s="421"/>
      <c r="F234" s="280"/>
      <c r="U234" s="295"/>
    </row>
    <row r="235" spans="1:21" ht="12.75">
      <c r="A235" s="436" t="s">
        <v>280</v>
      </c>
      <c r="B235" s="427" t="s">
        <v>214</v>
      </c>
      <c r="C235" s="418"/>
      <c r="D235" s="418"/>
      <c r="E235" s="421"/>
      <c r="F235" s="280"/>
      <c r="U235" s="295"/>
    </row>
    <row r="236" spans="1:21" ht="12.75">
      <c r="A236" s="436"/>
      <c r="B236" s="426"/>
      <c r="C236" s="418"/>
      <c r="D236" s="418"/>
      <c r="E236" s="421"/>
      <c r="F236" s="280"/>
      <c r="U236" s="295"/>
    </row>
    <row r="237" spans="1:21" ht="12.75">
      <c r="A237" s="436"/>
      <c r="B237" s="429" t="s">
        <v>220</v>
      </c>
      <c r="C237" s="418"/>
      <c r="D237" s="418"/>
      <c r="E237" s="421"/>
      <c r="F237" s="280"/>
      <c r="U237" s="295"/>
    </row>
    <row r="238" spans="1:21" ht="12.75">
      <c r="A238" s="436" t="s">
        <v>281</v>
      </c>
      <c r="B238" s="426" t="s">
        <v>215</v>
      </c>
      <c r="C238" s="418"/>
      <c r="D238" s="418"/>
      <c r="E238" s="421"/>
      <c r="F238" s="280"/>
      <c r="U238" s="295"/>
    </row>
    <row r="239" spans="1:21" ht="12.75">
      <c r="A239" s="436" t="s">
        <v>282</v>
      </c>
      <c r="B239" s="426" t="s">
        <v>216</v>
      </c>
      <c r="C239" s="418"/>
      <c r="D239" s="418"/>
      <c r="E239" s="421"/>
      <c r="F239" s="280"/>
      <c r="U239" s="295"/>
    </row>
    <row r="240" spans="1:21" ht="12.75">
      <c r="A240" s="436" t="s">
        <v>283</v>
      </c>
      <c r="B240" s="430" t="s">
        <v>217</v>
      </c>
      <c r="C240" s="418"/>
      <c r="D240" s="418"/>
      <c r="E240" s="421"/>
      <c r="F240" s="280"/>
      <c r="U240" s="295"/>
    </row>
    <row r="241" spans="1:21" ht="12.75">
      <c r="A241" s="436" t="s">
        <v>284</v>
      </c>
      <c r="B241" s="426" t="s">
        <v>218</v>
      </c>
      <c r="C241" s="418"/>
      <c r="D241" s="418"/>
      <c r="E241" s="421"/>
      <c r="F241" s="280"/>
      <c r="U241" s="295"/>
    </row>
    <row r="242" spans="1:6" ht="12.75">
      <c r="A242" s="436"/>
      <c r="B242" s="426"/>
      <c r="C242" s="418"/>
      <c r="D242" s="418"/>
      <c r="E242" s="421"/>
      <c r="F242" s="280"/>
    </row>
    <row r="243" spans="1:6" ht="12.75">
      <c r="A243" s="436"/>
      <c r="B243" s="431" t="s">
        <v>221</v>
      </c>
      <c r="C243" s="418"/>
      <c r="D243" s="418"/>
      <c r="E243" s="421"/>
      <c r="F243" s="280"/>
    </row>
    <row r="244" spans="1:6" ht="12.75">
      <c r="A244" s="436" t="s">
        <v>285</v>
      </c>
      <c r="B244" s="426" t="s">
        <v>222</v>
      </c>
      <c r="C244" s="418"/>
      <c r="D244" s="418"/>
      <c r="E244" s="421"/>
      <c r="F244" s="280"/>
    </row>
    <row r="245" spans="1:6" ht="12.75">
      <c r="A245" s="436" t="s">
        <v>286</v>
      </c>
      <c r="B245" s="432" t="s">
        <v>223</v>
      </c>
      <c r="C245" s="418"/>
      <c r="D245" s="418"/>
      <c r="E245" s="421"/>
      <c r="F245" s="280"/>
    </row>
    <row r="246" spans="1:6" ht="12.75">
      <c r="A246" s="436" t="s">
        <v>287</v>
      </c>
      <c r="B246" s="427" t="s">
        <v>224</v>
      </c>
      <c r="C246" s="418"/>
      <c r="D246" s="418"/>
      <c r="E246" s="421"/>
      <c r="F246" s="280"/>
    </row>
    <row r="247" spans="1:6" ht="12.75">
      <c r="A247" s="436" t="s">
        <v>288</v>
      </c>
      <c r="B247" s="427" t="s">
        <v>225</v>
      </c>
      <c r="C247" s="418"/>
      <c r="D247" s="418"/>
      <c r="E247" s="421"/>
      <c r="F247" s="280"/>
    </row>
    <row r="248" spans="1:6" ht="12.75">
      <c r="A248" s="436" t="s">
        <v>289</v>
      </c>
      <c r="B248" s="427" t="s">
        <v>226</v>
      </c>
      <c r="C248" s="418"/>
      <c r="D248" s="418"/>
      <c r="E248" s="421"/>
      <c r="F248" s="280"/>
    </row>
    <row r="249" spans="1:6" ht="12.75">
      <c r="A249" s="436" t="s">
        <v>290</v>
      </c>
      <c r="B249" s="426" t="s">
        <v>227</v>
      </c>
      <c r="C249" s="418"/>
      <c r="D249" s="418"/>
      <c r="E249" s="421"/>
      <c r="F249" s="280"/>
    </row>
    <row r="250" spans="1:6" ht="12.75">
      <c r="A250" s="436" t="s">
        <v>291</v>
      </c>
      <c r="B250" s="426" t="s">
        <v>228</v>
      </c>
      <c r="C250" s="418"/>
      <c r="D250" s="418"/>
      <c r="E250" s="421"/>
      <c r="F250" s="280"/>
    </row>
    <row r="251" spans="1:6" ht="12.75">
      <c r="A251" s="436" t="s">
        <v>292</v>
      </c>
      <c r="B251" s="426" t="s">
        <v>229</v>
      </c>
      <c r="C251" s="418"/>
      <c r="D251" s="418"/>
      <c r="E251" s="421"/>
      <c r="F251" s="280"/>
    </row>
    <row r="252" spans="1:6" ht="12.75">
      <c r="A252" s="436" t="s">
        <v>293</v>
      </c>
      <c r="B252" s="426" t="s">
        <v>230</v>
      </c>
      <c r="C252" s="418"/>
      <c r="D252" s="418"/>
      <c r="E252" s="421"/>
      <c r="F252" s="280"/>
    </row>
    <row r="253" spans="1:6" ht="12.75">
      <c r="A253" s="436" t="s">
        <v>294</v>
      </c>
      <c r="B253" s="426" t="s">
        <v>231</v>
      </c>
      <c r="C253" s="418"/>
      <c r="D253" s="418"/>
      <c r="E253" s="421"/>
      <c r="F253" s="280"/>
    </row>
    <row r="254" spans="1:6" ht="12.75">
      <c r="A254" s="436" t="s">
        <v>295</v>
      </c>
      <c r="B254" s="426" t="s">
        <v>232</v>
      </c>
      <c r="C254" s="418"/>
      <c r="D254" s="418"/>
      <c r="E254" s="421"/>
      <c r="F254" s="280"/>
    </row>
    <row r="255" spans="1:6" ht="12.75">
      <c r="A255" s="436" t="s">
        <v>296</v>
      </c>
      <c r="B255" s="427" t="s">
        <v>233</v>
      </c>
      <c r="C255" s="418"/>
      <c r="D255" s="418"/>
      <c r="E255" s="421"/>
      <c r="F255" s="280"/>
    </row>
    <row r="256" spans="1:6" ht="12.75">
      <c r="A256" s="436" t="s">
        <v>297</v>
      </c>
      <c r="B256" s="427" t="s">
        <v>234</v>
      </c>
      <c r="C256" s="418"/>
      <c r="D256" s="418"/>
      <c r="E256" s="421"/>
      <c r="F256" s="280"/>
    </row>
    <row r="257" spans="1:6" ht="12.75">
      <c r="A257" s="436" t="s">
        <v>298</v>
      </c>
      <c r="B257" s="427" t="s">
        <v>235</v>
      </c>
      <c r="C257" s="418"/>
      <c r="D257" s="418"/>
      <c r="E257" s="421"/>
      <c r="F257" s="280"/>
    </row>
    <row r="258" spans="1:6" ht="12.75">
      <c r="A258" s="436" t="s">
        <v>299</v>
      </c>
      <c r="B258" s="426" t="s">
        <v>236</v>
      </c>
      <c r="C258" s="418"/>
      <c r="D258" s="418"/>
      <c r="E258" s="421"/>
      <c r="F258" s="280"/>
    </row>
    <row r="259" spans="1:6" ht="12.75">
      <c r="A259" s="436" t="s">
        <v>300</v>
      </c>
      <c r="B259" s="426" t="s">
        <v>237</v>
      </c>
      <c r="C259" s="418"/>
      <c r="D259" s="418"/>
      <c r="E259" s="421"/>
      <c r="F259" s="280"/>
    </row>
    <row r="260" spans="1:6" ht="12.75">
      <c r="A260" s="436" t="s">
        <v>301</v>
      </c>
      <c r="B260" s="426" t="s">
        <v>238</v>
      </c>
      <c r="C260" s="418"/>
      <c r="D260" s="418"/>
      <c r="E260" s="421"/>
      <c r="F260" s="280"/>
    </row>
    <row r="261" spans="1:6" ht="12.75">
      <c r="A261" s="436" t="s">
        <v>302</v>
      </c>
      <c r="B261" s="426" t="s">
        <v>239</v>
      </c>
      <c r="C261" s="418"/>
      <c r="D261" s="418"/>
      <c r="E261" s="421"/>
      <c r="F261" s="280"/>
    </row>
    <row r="262" spans="1:6" ht="12.75">
      <c r="A262" s="436" t="s">
        <v>303</v>
      </c>
      <c r="B262" s="426" t="s">
        <v>240</v>
      </c>
      <c r="C262" s="418"/>
      <c r="D262" s="418"/>
      <c r="E262" s="421"/>
      <c r="F262" s="280"/>
    </row>
    <row r="263" spans="1:6" ht="12.75">
      <c r="A263" s="436" t="s">
        <v>304</v>
      </c>
      <c r="B263" s="426" t="s">
        <v>241</v>
      </c>
      <c r="C263" s="418"/>
      <c r="D263" s="418"/>
      <c r="E263" s="421"/>
      <c r="F263" s="280"/>
    </row>
    <row r="264" spans="1:6" ht="13.5" thickBot="1">
      <c r="A264" s="436" t="s">
        <v>305</v>
      </c>
      <c r="B264" s="434" t="s">
        <v>242</v>
      </c>
      <c r="C264" s="422"/>
      <c r="D264" s="422"/>
      <c r="E264" s="423"/>
      <c r="F264" s="280"/>
    </row>
    <row r="265" spans="1:5" ht="12.75">
      <c r="A265"/>
      <c r="B265"/>
      <c r="C265"/>
      <c r="D265" s="280"/>
      <c r="E265" s="281"/>
    </row>
    <row r="266" spans="1:5" ht="12.75">
      <c r="A266"/>
      <c r="B266"/>
      <c r="C266"/>
      <c r="D266" s="280"/>
      <c r="E266" s="281"/>
    </row>
    <row r="267" spans="1:5" ht="12.75">
      <c r="A267"/>
      <c r="B267"/>
      <c r="C267"/>
      <c r="D267" s="280"/>
      <c r="E267" s="281"/>
    </row>
    <row r="268" spans="1:5" ht="12.75">
      <c r="A268"/>
      <c r="B268"/>
      <c r="C268"/>
      <c r="D268" s="280"/>
      <c r="E268" s="281"/>
    </row>
    <row r="269" spans="1:4" ht="12.75">
      <c r="A269"/>
      <c r="B269" s="295"/>
      <c r="C269"/>
      <c r="D269"/>
    </row>
    <row r="270" spans="1:4" ht="12.75">
      <c r="A270"/>
      <c r="B270" s="43"/>
      <c r="C270"/>
      <c r="D270"/>
    </row>
    <row r="271" spans="1:4" ht="12.75">
      <c r="A271"/>
      <c r="B271" s="43"/>
      <c r="C271"/>
      <c r="D271"/>
    </row>
    <row r="272" spans="1:4" ht="12.75">
      <c r="A272"/>
      <c r="B272" s="43"/>
      <c r="C272"/>
      <c r="D272"/>
    </row>
    <row r="273" spans="1:4" ht="12.75">
      <c r="A273"/>
      <c r="B273" s="43"/>
      <c r="C273"/>
      <c r="D273"/>
    </row>
    <row r="274" spans="1:4" ht="12.75">
      <c r="A274"/>
      <c r="C274"/>
      <c r="D274"/>
    </row>
    <row r="275" spans="1:4" ht="12.75">
      <c r="A275"/>
      <c r="C275"/>
      <c r="D275"/>
    </row>
    <row r="276" spans="1:4" ht="12.75">
      <c r="A276"/>
      <c r="C276"/>
      <c r="D276"/>
    </row>
    <row r="277" spans="1:4" ht="12.75">
      <c r="A277"/>
      <c r="C277"/>
      <c r="D277"/>
    </row>
    <row r="278" spans="1:4" ht="12.75">
      <c r="A278"/>
      <c r="C278"/>
      <c r="D278"/>
    </row>
    <row r="279" spans="1:4" ht="12.75">
      <c r="A279"/>
      <c r="C279"/>
      <c r="D279"/>
    </row>
    <row r="280" spans="1:4" ht="12.75">
      <c r="A280"/>
      <c r="C280"/>
      <c r="D280"/>
    </row>
    <row r="281" spans="1:4" ht="12.75">
      <c r="A281"/>
      <c r="C281"/>
      <c r="D281"/>
    </row>
    <row r="282" spans="1:4" ht="12.75">
      <c r="A282"/>
      <c r="C282"/>
      <c r="D282"/>
    </row>
    <row r="283" spans="1:4" ht="12.75">
      <c r="A283"/>
      <c r="C283"/>
      <c r="D283"/>
    </row>
    <row r="284" spans="1:4" ht="12.75">
      <c r="A284"/>
      <c r="C284"/>
      <c r="D284"/>
    </row>
    <row r="285" spans="1:4" ht="12.75">
      <c r="A285"/>
      <c r="C285"/>
      <c r="D285"/>
    </row>
    <row r="286" spans="1:4" ht="12.75">
      <c r="A286"/>
      <c r="C286"/>
      <c r="D286"/>
    </row>
    <row r="287" spans="1:4" ht="12.75">
      <c r="A287"/>
      <c r="C287"/>
      <c r="D287"/>
    </row>
    <row r="288" spans="1:4" ht="12.75">
      <c r="A288"/>
      <c r="C288"/>
      <c r="D288"/>
    </row>
  </sheetData>
  <sheetProtection/>
  <mergeCells count="3">
    <mergeCell ref="R1:R2"/>
    <mergeCell ref="S1:S2"/>
    <mergeCell ref="T1:T2"/>
  </mergeCells>
  <dataValidations count="6">
    <dataValidation type="whole" allowBlank="1" showInputMessage="1" showErrorMessage="1" sqref="F96:I103 C210:C214 D210:D217 K65:N72 D163:D173 C164:C173 C177:D184 C188:D195 F65:I72 C199:D206 K96:N103 P27:Q143">
      <formula1>0</formula1>
      <formula2>1</formula2>
    </dataValidation>
    <dataValidation type="whole" operator="greaterThanOrEqual" allowBlank="1" showInputMessage="1" showErrorMessage="1" sqref="H73:I95 H27:I64 H104:I143">
      <formula1>0</formula1>
    </dataValidation>
    <dataValidation type="whole" allowBlank="1" showInputMessage="1" showErrorMessage="1" error="Valid values: 0 or 1" sqref="C163:D165 C174:D176 C185:D187 C196:D198 C207:D209 C215:C217 L207:L209 F207:G209 F163:G165 F174:G176 F185:G187 F196:G198 F215:G217 L215:L217 L163:L165 L174:L176 Q163:Q165 L185:L187 Q174:Q176 L196:L198 Q185:Q187 F73:G95 Q196:Q198 L73:O95 K27:O64 F27:G64 L104:O143 F104:G143">
      <formula1>0</formula1>
      <formula2>1</formula2>
    </dataValidation>
    <dataValidation type="whole" allowBlank="1" showInputMessage="1" showErrorMessage="1" error="Valid values: 0&#10;It can not be filled in because there is no legislation yet" sqref="Q207:Q209 K73:K95 K104:K143">
      <formula1>0</formula1>
      <formula2>0</formula2>
    </dataValidation>
    <dataValidation type="whole" allowBlank="1" showInputMessage="1" showErrorMessage="1" error="It must be a number greater than or equal to 0" sqref="P163:P165 P174:P176 P185:P187 P196:P198 P207:P209">
      <formula1>0</formula1>
      <formula2>9.99999999999999E+34</formula2>
    </dataValidation>
    <dataValidation type="whole" allowBlank="1" showInputMessage="1" showErrorMessage="1" error="Valid values:  0 or 1" sqref="F27:F64">
      <formula1>0</formula1>
      <formula2>1</formula2>
    </dataValidation>
  </dataValidations>
  <printOptions/>
  <pageMargins left="0.5905511811023623" right="0.5905511811023623" top="0.3937007874015748" bottom="0.3937007874015748" header="0.1968503937007874" footer="0.1968503937007874"/>
  <pageSetup fitToHeight="2" fitToWidth="2" horizontalDpi="200" verticalDpi="200" orientation="landscape" paperSize="9" scale="61" r:id="rId3"/>
  <legacyDrawing r:id="rId2"/>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95" customFormat="1" ht="12.75" outlineLevel="1">
      <c r="A1" s="519"/>
      <c r="B1" s="53" t="s">
        <v>9</v>
      </c>
      <c r="C1" s="54" t="s">
        <v>24</v>
      </c>
      <c r="D1" s="535"/>
      <c r="E1" s="236" t="s">
        <v>34</v>
      </c>
      <c r="F1" s="453">
        <v>0</v>
      </c>
      <c r="G1" s="453">
        <v>0</v>
      </c>
      <c r="H1" s="452">
        <v>0</v>
      </c>
      <c r="I1" s="534">
        <v>0</v>
      </c>
      <c r="J1" s="80">
        <f>IF(H1&gt;0,I1/H1,0)</f>
        <v>0</v>
      </c>
      <c r="K1" s="532">
        <v>0</v>
      </c>
      <c r="L1" s="469">
        <v>0</v>
      </c>
      <c r="M1" s="470">
        <v>0</v>
      </c>
      <c r="N1" s="470">
        <v>0</v>
      </c>
      <c r="O1" s="192">
        <f>IF(AND(M1=1,N1=1),1,0)</f>
        <v>0</v>
      </c>
      <c r="P1" s="516"/>
      <c r="Q1" s="517"/>
      <c r="R1" s="391"/>
      <c r="S1" s="350"/>
      <c r="T1" s="363"/>
    </row>
  </sheetData>
  <sheetProtection/>
  <dataValidations count="4">
    <dataValidation type="whole" allowBlank="1" showInputMessage="1" showErrorMessage="1" sqref="P1:Q1">
      <formula1>0</formula1>
      <formula2>1</formula2>
    </dataValidation>
    <dataValidation type="whole" operator="greaterThanOrEqual" allowBlank="1" showInputMessage="1" showErrorMessage="1" sqref="H1:I1">
      <formula1>0</formula1>
    </dataValidation>
    <dataValidation type="whole" allowBlank="1" showInputMessage="1" showErrorMessage="1" error="Valid values: 0 or 1" sqref="L1:O1 F1:G1">
      <formula1>0</formula1>
      <formula2>1</formula2>
    </dataValidation>
    <dataValidation type="whole" allowBlank="1" showInputMessage="1" showErrorMessage="1" error="Valid values: 0&#10;It can not be filled in because there is no legislation yet" sqref="K1">
      <formula1>0</formula1>
      <formula2>0</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L3" sqref="L3"/>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6" customWidth="1"/>
    <col min="5" max="6" width="9.00390625" style="145" customWidth="1"/>
    <col min="7" max="7" width="8.57421875" style="92" customWidth="1"/>
    <col min="8" max="8" width="9.140625" style="145" customWidth="1"/>
    <col min="9" max="9" width="9.8515625" style="86" customWidth="1"/>
    <col min="10" max="10" width="9.7109375" style="86" customWidth="1"/>
    <col min="11" max="11" width="9.8515625" style="145" customWidth="1"/>
    <col min="12" max="12" width="10.7109375" style="86" bestFit="1" customWidth="1"/>
  </cols>
  <sheetData>
    <row r="1" spans="1:55" s="19" customFormat="1" ht="15.75">
      <c r="A1" s="188"/>
      <c r="B1" s="188"/>
      <c r="C1" s="233" t="s">
        <v>64</v>
      </c>
      <c r="D1" s="235"/>
      <c r="E1" s="167" t="s">
        <v>2</v>
      </c>
      <c r="F1" s="168"/>
      <c r="G1" s="117" t="s">
        <v>66</v>
      </c>
      <c r="H1" s="97"/>
      <c r="I1" s="166" t="s">
        <v>67</v>
      </c>
      <c r="J1" s="161"/>
      <c r="K1" s="161"/>
      <c r="L1" s="152"/>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s="1" customFormat="1" ht="47.25" customHeight="1">
      <c r="A2" s="188" t="s">
        <v>168</v>
      </c>
      <c r="B2" s="189"/>
      <c r="C2" s="234" t="s">
        <v>65</v>
      </c>
      <c r="D2" s="236"/>
      <c r="E2" s="146" t="s">
        <v>1</v>
      </c>
      <c r="F2" s="146" t="s">
        <v>3</v>
      </c>
      <c r="G2" s="69" t="s">
        <v>153</v>
      </c>
      <c r="H2" s="129" t="s">
        <v>3</v>
      </c>
      <c r="I2" s="153" t="s">
        <v>4</v>
      </c>
      <c r="J2" s="153" t="s">
        <v>45</v>
      </c>
      <c r="K2" s="153" t="s">
        <v>5</v>
      </c>
      <c r="L2" s="153"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2"/>
      <c r="D4" s="238" t="s">
        <v>58</v>
      </c>
      <c r="E4" s="148" t="s">
        <v>35</v>
      </c>
      <c r="F4" s="132" t="s">
        <v>36</v>
      </c>
      <c r="G4" s="71" t="s">
        <v>49</v>
      </c>
      <c r="H4" s="132" t="s">
        <v>50</v>
      </c>
      <c r="I4" s="155" t="s">
        <v>57</v>
      </c>
      <c r="J4" s="99" t="s">
        <v>61</v>
      </c>
      <c r="K4" s="132" t="s">
        <v>48</v>
      </c>
      <c r="L4" s="99" t="s">
        <v>47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9" t="s">
        <v>59</v>
      </c>
      <c r="E5" s="133">
        <f>'Data input'!F5</f>
        <v>0.8316831683168316</v>
      </c>
      <c r="F5" s="133">
        <f>'Data input'!G5</f>
        <v>0.8316831683168316</v>
      </c>
      <c r="G5" s="72">
        <f>'Data input'!J5</f>
        <v>0.9788109642772435</v>
      </c>
      <c r="H5" s="133">
        <f>'Data input'!K5</f>
        <v>0</v>
      </c>
      <c r="I5" s="133">
        <f>'Data input'!L5</f>
        <v>0.8316831683168316</v>
      </c>
      <c r="J5" s="100">
        <f>'Data input'!O5</f>
        <v>0.009900990099009901</v>
      </c>
      <c r="K5" s="165">
        <f>'Data input'!P5</f>
        <v>0</v>
      </c>
      <c r="L5" s="133">
        <f>'Data input'!Q5</f>
        <v>0</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ht="12.75" outlineLevel="1">
      <c r="A6" s="12"/>
      <c r="B6" s="12"/>
      <c r="C6" s="15"/>
      <c r="D6" s="242" t="s">
        <v>175</v>
      </c>
      <c r="E6" s="165">
        <f>'Data input'!F6</f>
        <v>84</v>
      </c>
      <c r="F6" s="165">
        <f>'Data input'!G6</f>
        <v>84</v>
      </c>
      <c r="G6" s="265">
        <f>'Data input'!J6</f>
        <v>6082901</v>
      </c>
      <c r="H6" s="165">
        <f>'Data input'!K6</f>
        <v>0</v>
      </c>
      <c r="I6" s="165">
        <f>'Data input'!L6</f>
        <v>84</v>
      </c>
      <c r="J6" s="265">
        <f>'Data input'!O6</f>
        <v>1</v>
      </c>
      <c r="K6" s="195">
        <f>'Data input'!P6</f>
        <v>0</v>
      </c>
      <c r="L6" s="195">
        <f>'Data input'!Q6</f>
        <v>0</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ht="12.75" outlineLevel="1">
      <c r="A7" s="12"/>
      <c r="B7" s="12"/>
      <c r="C7" s="15"/>
      <c r="D7" s="242" t="s">
        <v>176</v>
      </c>
      <c r="E7" s="165">
        <f>'Data input'!F7</f>
        <v>101</v>
      </c>
      <c r="F7" s="165">
        <f>'Data input'!G7</f>
        <v>101</v>
      </c>
      <c r="G7" s="265">
        <f>'Data input'!J7</f>
        <v>6214582</v>
      </c>
      <c r="H7" s="165">
        <f>'Data input'!K7</f>
        <v>101</v>
      </c>
      <c r="I7" s="165">
        <f>'Data input'!L7</f>
        <v>101</v>
      </c>
      <c r="J7" s="265">
        <f>'Data input'!O7</f>
        <v>101</v>
      </c>
      <c r="K7" s="195">
        <f>'Data input'!P7</f>
        <v>0</v>
      </c>
      <c r="L7" s="195">
        <f>'Data input'!Q7</f>
        <v>0</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3"/>
      <c r="D8" s="240"/>
      <c r="E8" s="134"/>
      <c r="F8" s="139"/>
      <c r="G8" s="113"/>
      <c r="H8" s="134"/>
      <c r="I8" s="101"/>
      <c r="J8" s="73"/>
      <c r="K8" s="139"/>
      <c r="L8" s="108"/>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6" t="s">
        <v>60</v>
      </c>
      <c r="B9" s="187"/>
      <c r="C9" s="187"/>
      <c r="D9" s="196"/>
      <c r="E9" s="196"/>
      <c r="F9" s="48"/>
      <c r="G9" s="74"/>
      <c r="H9" s="74"/>
      <c r="I9" s="74"/>
      <c r="J9" s="74"/>
      <c r="K9" s="74"/>
      <c r="L9" s="74"/>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39"/>
      <c r="F10" s="139"/>
      <c r="G10" s="115"/>
      <c r="H10" s="139"/>
      <c r="I10" s="108"/>
      <c r="J10" s="81"/>
      <c r="K10" s="139"/>
      <c r="L10" s="10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54</v>
      </c>
      <c r="C11" s="122"/>
      <c r="D11" s="238" t="s">
        <v>154</v>
      </c>
      <c r="E11" s="148"/>
      <c r="F11" s="132"/>
      <c r="G11" s="71"/>
      <c r="H11" s="132"/>
      <c r="I11" s="155" t="s">
        <v>94</v>
      </c>
      <c r="J11" s="99"/>
      <c r="K11" s="132" t="s">
        <v>34</v>
      </c>
      <c r="L11" s="99" t="s">
        <v>34</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2" t="s">
        <v>155</v>
      </c>
      <c r="E12" s="149"/>
      <c r="F12" s="135"/>
      <c r="G12" s="75"/>
      <c r="H12" s="135"/>
      <c r="I12" s="72">
        <f>'Data input'!L13</f>
        <v>0.8316831683168316</v>
      </c>
      <c r="J12" s="100"/>
      <c r="K12" s="135"/>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2" t="s">
        <v>175</v>
      </c>
      <c r="E13" s="149"/>
      <c r="F13" s="135"/>
      <c r="G13" s="75"/>
      <c r="H13" s="135"/>
      <c r="I13" s="266">
        <f>'Data input'!L14</f>
        <v>84</v>
      </c>
      <c r="J13" s="100"/>
      <c r="K13" s="135"/>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2" t="s">
        <v>176</v>
      </c>
      <c r="E14" s="149"/>
      <c r="F14" s="135"/>
      <c r="G14" s="75"/>
      <c r="H14" s="135"/>
      <c r="I14" s="266">
        <f>'Data input'!L15</f>
        <v>101</v>
      </c>
      <c r="J14" s="100"/>
      <c r="K14" s="135"/>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28" customFormat="1" ht="12.75" outlineLevel="2">
      <c r="B16" s="30" t="s">
        <v>51</v>
      </c>
      <c r="C16" s="122"/>
      <c r="D16" s="238" t="s">
        <v>154</v>
      </c>
      <c r="E16" s="132" t="s">
        <v>92</v>
      </c>
      <c r="F16" s="132" t="s">
        <v>93</v>
      </c>
      <c r="G16" s="79" t="s">
        <v>90</v>
      </c>
      <c r="H16" s="132" t="s">
        <v>91</v>
      </c>
      <c r="I16" s="99"/>
      <c r="J16" s="109"/>
      <c r="K16" s="132" t="s">
        <v>34</v>
      </c>
      <c r="L16" s="99" t="s">
        <v>34</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5"/>
      <c r="D17" s="242" t="s">
        <v>155</v>
      </c>
      <c r="E17" s="133">
        <f>'Data input'!F21</f>
        <v>0.8947368421052632</v>
      </c>
      <c r="F17" s="133">
        <f>'Data input'!G21</f>
        <v>0.8947368421052632</v>
      </c>
      <c r="G17" s="72">
        <f>'Data input'!J21</f>
        <v>1</v>
      </c>
      <c r="H17" s="133">
        <f>'Data input'!K21</f>
        <v>0</v>
      </c>
      <c r="I17" s="157"/>
      <c r="J17" s="103"/>
      <c r="K17" s="135"/>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5"/>
      <c r="D18" s="242" t="s">
        <v>175</v>
      </c>
      <c r="E18" s="165">
        <f>'Data input'!F22</f>
        <v>34</v>
      </c>
      <c r="F18" s="165">
        <f>'Data input'!G22</f>
        <v>34</v>
      </c>
      <c r="G18" s="265">
        <f>'Data input'!J22</f>
        <v>2481400</v>
      </c>
      <c r="H18" s="165">
        <f>'Data input'!K22</f>
        <v>0</v>
      </c>
      <c r="I18" s="157"/>
      <c r="J18" s="103"/>
      <c r="K18" s="135"/>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5"/>
      <c r="D19" s="242" t="s">
        <v>176</v>
      </c>
      <c r="E19" s="165">
        <f>'Data input'!F23</f>
        <v>38</v>
      </c>
      <c r="F19" s="165">
        <f>'Data input'!G23</f>
        <v>38</v>
      </c>
      <c r="G19" s="265">
        <f>'Data input'!J23</f>
        <v>2481400</v>
      </c>
      <c r="H19" s="165">
        <f>'Data input'!K23</f>
        <v>38</v>
      </c>
      <c r="I19" s="157"/>
      <c r="J19" s="103"/>
      <c r="K19" s="135"/>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28" customFormat="1" ht="12.75" outlineLevel="2">
      <c r="B21" s="30" t="s">
        <v>52</v>
      </c>
      <c r="C21" s="122"/>
      <c r="D21" s="238" t="s">
        <v>154</v>
      </c>
      <c r="E21" s="132" t="s">
        <v>82</v>
      </c>
      <c r="F21" s="132" t="s">
        <v>83</v>
      </c>
      <c r="G21" s="79" t="s">
        <v>80</v>
      </c>
      <c r="H21" s="140" t="s">
        <v>81</v>
      </c>
      <c r="I21" s="99"/>
      <c r="J21" s="109"/>
      <c r="K21" s="132"/>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5"/>
      <c r="D22" s="242" t="s">
        <v>155</v>
      </c>
      <c r="E22" s="133">
        <f>'Data input'!F67</f>
        <v>0.9130434782608695</v>
      </c>
      <c r="F22" s="133">
        <f>'Data input'!G67</f>
        <v>0.9130434782608695</v>
      </c>
      <c r="G22" s="72">
        <f>'Data input'!J67</f>
        <v>0.9990882576696845</v>
      </c>
      <c r="H22" s="133">
        <f>'Data input'!K67</f>
        <v>0</v>
      </c>
      <c r="I22" s="103"/>
      <c r="J22" s="103"/>
      <c r="K22" s="135"/>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5"/>
      <c r="D23" s="242" t="s">
        <v>175</v>
      </c>
      <c r="E23" s="165">
        <f>'Data input'!F68</f>
        <v>21</v>
      </c>
      <c r="F23" s="165">
        <f>'Data input'!G68</f>
        <v>21</v>
      </c>
      <c r="G23" s="265">
        <f>'Data input'!J68</f>
        <v>1184561</v>
      </c>
      <c r="H23" s="165">
        <f>'Data input'!K68</f>
        <v>0</v>
      </c>
      <c r="I23" s="103"/>
      <c r="J23" s="103"/>
      <c r="K23" s="135"/>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5"/>
      <c r="D24" s="242" t="s">
        <v>176</v>
      </c>
      <c r="E24" s="165">
        <f>'Data input'!F69</f>
        <v>23</v>
      </c>
      <c r="F24" s="165">
        <f>'Data input'!G69</f>
        <v>23</v>
      </c>
      <c r="G24" s="265">
        <f>'Data input'!J69</f>
        <v>1185642</v>
      </c>
      <c r="H24" s="165">
        <f>'Data input'!K69</f>
        <v>23</v>
      </c>
      <c r="I24" s="103"/>
      <c r="J24" s="103"/>
      <c r="K24" s="135"/>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28" customFormat="1" ht="12.75" outlineLevel="2">
      <c r="B26" s="30" t="s">
        <v>53</v>
      </c>
      <c r="C26" s="122"/>
      <c r="D26" s="238" t="s">
        <v>154</v>
      </c>
      <c r="E26" s="132" t="s">
        <v>77</v>
      </c>
      <c r="F26" s="132" t="s">
        <v>78</v>
      </c>
      <c r="G26" s="79" t="s">
        <v>74</v>
      </c>
      <c r="H26" s="132" t="s">
        <v>73</v>
      </c>
      <c r="I26" s="99"/>
      <c r="J26" s="109"/>
      <c r="K26" s="132"/>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5"/>
      <c r="D27" s="242" t="s">
        <v>155</v>
      </c>
      <c r="E27" s="133">
        <f>'Data input'!F98</f>
        <v>0.725</v>
      </c>
      <c r="F27" s="133">
        <f>'Data input'!G98</f>
        <v>0.725</v>
      </c>
      <c r="G27" s="72">
        <f>'Data input'!J98</f>
        <v>0.9487348579413866</v>
      </c>
      <c r="H27" s="133">
        <f>'Data input'!K98</f>
        <v>0</v>
      </c>
      <c r="I27" s="103"/>
      <c r="J27" s="103"/>
      <c r="K27" s="135"/>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5"/>
      <c r="D28" s="242" t="s">
        <v>175</v>
      </c>
      <c r="E28" s="165">
        <f>'Data input'!F99</f>
        <v>29</v>
      </c>
      <c r="F28" s="165">
        <f>'Data input'!G99</f>
        <v>29</v>
      </c>
      <c r="G28" s="265">
        <f>'Data input'!J99</f>
        <v>2416940</v>
      </c>
      <c r="H28" s="165">
        <f>'Data input'!K99</f>
        <v>0</v>
      </c>
      <c r="I28" s="103"/>
      <c r="J28" s="103"/>
      <c r="K28" s="135"/>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5"/>
      <c r="D29" s="242" t="s">
        <v>176</v>
      </c>
      <c r="E29" s="165">
        <f>'Data input'!F100</f>
        <v>40</v>
      </c>
      <c r="F29" s="165">
        <f>'Data input'!G100</f>
        <v>40</v>
      </c>
      <c r="G29" s="265">
        <f>'Data input'!J100</f>
        <v>2547540</v>
      </c>
      <c r="H29" s="165">
        <f>'Data input'!K100</f>
        <v>40</v>
      </c>
      <c r="I29" s="103"/>
      <c r="J29" s="103"/>
      <c r="K29" s="135"/>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174</v>
      </c>
      <c r="B31" s="272"/>
      <c r="C31" s="273"/>
      <c r="D31" s="274"/>
      <c r="E31" s="274"/>
      <c r="F31" s="275"/>
      <c r="G31" s="276"/>
      <c r="H31" s="276"/>
      <c r="I31" s="276"/>
      <c r="J31" s="276"/>
      <c r="K31" s="276"/>
      <c r="L31" s="27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3"/>
      <c r="D32" s="240"/>
      <c r="E32" s="134"/>
      <c r="F32" s="139"/>
      <c r="G32" s="113"/>
      <c r="H32" s="139"/>
      <c r="I32" s="101"/>
      <c r="J32" s="73"/>
      <c r="K32" s="139"/>
      <c r="L32" s="108"/>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38</v>
      </c>
      <c r="C33" s="122"/>
      <c r="D33" s="238" t="s">
        <v>154</v>
      </c>
      <c r="E33" s="148" t="s">
        <v>69</v>
      </c>
      <c r="F33" s="132" t="s">
        <v>70</v>
      </c>
      <c r="G33" s="71"/>
      <c r="H33" s="132"/>
      <c r="I33" s="155" t="s">
        <v>101</v>
      </c>
      <c r="J33" s="193"/>
      <c r="K33" s="132" t="s">
        <v>48</v>
      </c>
      <c r="L33" s="99" t="s">
        <v>47</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2" t="s">
        <v>155</v>
      </c>
      <c r="E34" s="133">
        <f>'Data input'!F149</f>
        <v>0</v>
      </c>
      <c r="F34" s="133">
        <f>'Data input'!G149</f>
        <v>0</v>
      </c>
      <c r="G34" s="75"/>
      <c r="H34" s="135"/>
      <c r="I34" s="133">
        <f>'Data input'!L149</f>
        <v>0</v>
      </c>
      <c r="J34" s="103"/>
      <c r="K34" s="165">
        <f>'Data input'!P149</f>
        <v>0</v>
      </c>
      <c r="L34" s="133">
        <f>'Data input'!Q149</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2" t="s">
        <v>175</v>
      </c>
      <c r="E35" s="165">
        <f>'Data input'!F150</f>
        <v>0</v>
      </c>
      <c r="F35" s="165">
        <f>'Data input'!G150</f>
        <v>0</v>
      </c>
      <c r="G35" s="75"/>
      <c r="H35" s="135"/>
      <c r="I35" s="165">
        <f>'Data input'!L150</f>
        <v>0</v>
      </c>
      <c r="J35" s="103"/>
      <c r="K35" s="165">
        <f>'Data input'!P150</f>
        <v>0</v>
      </c>
      <c r="L35" s="165">
        <f>'Data input'!Q150</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2" t="s">
        <v>176</v>
      </c>
      <c r="E36" s="165">
        <f>'Data input'!F151</f>
        <v>0</v>
      </c>
      <c r="F36" s="165">
        <f>'Data input'!G151</f>
        <v>0</v>
      </c>
      <c r="G36" s="75"/>
      <c r="H36" s="135"/>
      <c r="I36" s="165">
        <f>'Data input'!L151</f>
        <v>0</v>
      </c>
      <c r="J36" s="103"/>
      <c r="K36" s="165">
        <f>'Data input'!P151</f>
        <v>0</v>
      </c>
      <c r="L36" s="165">
        <f>'Data input'!Q151</f>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28" customFormat="1" ht="12.75" outlineLevel="2">
      <c r="B38" s="30" t="s">
        <v>39</v>
      </c>
      <c r="C38" s="122"/>
      <c r="D38" s="238" t="s">
        <v>154</v>
      </c>
      <c r="E38" s="148"/>
      <c r="F38" s="132"/>
      <c r="G38" s="71"/>
      <c r="H38" s="132"/>
      <c r="I38" s="155"/>
      <c r="J38" s="193"/>
      <c r="K38" s="132" t="str">
        <f>'Data input'!P156</f>
        <v>NSi3.1</v>
      </c>
      <c r="L38" s="99" t="str">
        <f>'Data input'!Q156</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5"/>
      <c r="D39" s="242" t="s">
        <v>155</v>
      </c>
      <c r="E39" s="149"/>
      <c r="F39" s="135"/>
      <c r="G39" s="75"/>
      <c r="H39" s="135"/>
      <c r="I39" s="157"/>
      <c r="J39" s="103"/>
      <c r="K39" s="165">
        <f>'Data input'!P157</f>
        <v>0</v>
      </c>
      <c r="L39" s="133">
        <f>'Data input'!Q157</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2" t="s">
        <v>175</v>
      </c>
      <c r="E40" s="149"/>
      <c r="F40" s="149"/>
      <c r="G40" s="75"/>
      <c r="H40" s="135"/>
      <c r="I40" s="149"/>
      <c r="J40" s="103"/>
      <c r="K40" s="165">
        <f>'Data input'!P158</f>
        <v>0</v>
      </c>
      <c r="L40" s="165">
        <f>'Data input'!Q158</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2" t="s">
        <v>176</v>
      </c>
      <c r="E41" s="149"/>
      <c r="F41" s="149"/>
      <c r="G41" s="75"/>
      <c r="H41" s="135"/>
      <c r="I41" s="149"/>
      <c r="J41" s="103"/>
      <c r="K41" s="165">
        <f>'Data input'!P159</f>
        <v>0</v>
      </c>
      <c r="L41" s="165">
        <f>'Data input'!Q159</f>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3"/>
      <c r="D42" s="240"/>
      <c r="E42" s="139"/>
      <c r="F42" s="139"/>
      <c r="G42" s="113"/>
      <c r="H42" s="139"/>
      <c r="I42" s="108"/>
      <c r="J42" s="108"/>
      <c r="K42" s="139">
        <f>'Data input'!P166</f>
        <v>0</v>
      </c>
      <c r="L42" s="108">
        <f>'Data input'!Q166</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40</v>
      </c>
      <c r="C43" s="122"/>
      <c r="D43" s="246" t="s">
        <v>154</v>
      </c>
      <c r="E43" s="132"/>
      <c r="F43" s="132"/>
      <c r="G43" s="71"/>
      <c r="H43" s="132"/>
      <c r="I43" s="99"/>
      <c r="J43" s="99"/>
      <c r="K43" s="132" t="str">
        <f>'Data input'!P167</f>
        <v>NSi3.2</v>
      </c>
      <c r="L43" s="99" t="str">
        <f>'Data input'!Q167</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5"/>
      <c r="D44" s="242" t="s">
        <v>155</v>
      </c>
      <c r="E44" s="135"/>
      <c r="F44" s="135"/>
      <c r="G44" s="75"/>
      <c r="H44" s="135"/>
      <c r="I44" s="103"/>
      <c r="J44" s="103"/>
      <c r="K44" s="165">
        <f>'Data input'!P168</f>
        <v>0</v>
      </c>
      <c r="L44" s="133">
        <f>'Data input'!Q168</f>
        <v>0</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5"/>
      <c r="D45" s="242" t="s">
        <v>175</v>
      </c>
      <c r="E45" s="135"/>
      <c r="F45" s="135"/>
      <c r="G45" s="75"/>
      <c r="H45" s="135"/>
      <c r="I45" s="103"/>
      <c r="J45" s="103"/>
      <c r="K45" s="165">
        <f>'Data input'!P169</f>
        <v>0</v>
      </c>
      <c r="L45" s="165">
        <f>'Data input'!Q169</f>
        <v>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5"/>
      <c r="D46" s="242" t="s">
        <v>176</v>
      </c>
      <c r="E46" s="135"/>
      <c r="F46" s="135"/>
      <c r="G46" s="75"/>
      <c r="H46" s="135"/>
      <c r="I46" s="103"/>
      <c r="J46" s="103"/>
      <c r="K46" s="165">
        <f>'Data input'!P170</f>
        <v>0</v>
      </c>
      <c r="L46" s="165">
        <f>'Data input'!Q170</f>
        <v>0</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3"/>
      <c r="D47" s="240"/>
      <c r="E47" s="139"/>
      <c r="F47" s="139"/>
      <c r="G47" s="113"/>
      <c r="H47" s="139"/>
      <c r="I47" s="108"/>
      <c r="J47" s="108"/>
      <c r="K47" s="139">
        <f>'Data input'!P177</f>
        <v>0</v>
      </c>
      <c r="L47" s="108">
        <f>'Data input'!Q177</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41</v>
      </c>
      <c r="C48" s="122"/>
      <c r="D48" s="246" t="s">
        <v>154</v>
      </c>
      <c r="E48" s="132"/>
      <c r="F48" s="132"/>
      <c r="G48" s="71"/>
      <c r="H48" s="132"/>
      <c r="I48" s="99"/>
      <c r="J48" s="99"/>
      <c r="K48" s="132" t="str">
        <f>'Data input'!P178</f>
        <v>NSi3.3</v>
      </c>
      <c r="L48" s="99" t="str">
        <f>'Data input'!Q178</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5"/>
      <c r="D49" s="242" t="s">
        <v>155</v>
      </c>
      <c r="E49" s="135"/>
      <c r="F49" s="135"/>
      <c r="G49" s="75"/>
      <c r="H49" s="135"/>
      <c r="I49" s="103"/>
      <c r="J49" s="103"/>
      <c r="K49" s="165">
        <f>'Data input'!P179</f>
        <v>0</v>
      </c>
      <c r="L49" s="133">
        <f>'Data input'!Q179</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5"/>
      <c r="D50" s="242" t="s">
        <v>175</v>
      </c>
      <c r="E50" s="135"/>
      <c r="F50" s="135"/>
      <c r="G50" s="75"/>
      <c r="H50" s="135"/>
      <c r="I50" s="103"/>
      <c r="J50" s="103"/>
      <c r="K50" s="165">
        <f>'Data input'!P180</f>
        <v>0</v>
      </c>
      <c r="L50" s="165">
        <f>'Data input'!Q180</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5"/>
      <c r="D51" s="242" t="s">
        <v>176</v>
      </c>
      <c r="E51" s="135"/>
      <c r="F51" s="135"/>
      <c r="G51" s="75"/>
      <c r="H51" s="135"/>
      <c r="I51" s="103"/>
      <c r="J51" s="103"/>
      <c r="K51" s="165">
        <f>'Data input'!P181</f>
        <v>0</v>
      </c>
      <c r="L51" s="165">
        <f>'Data input'!Q181</f>
        <v>0</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3"/>
      <c r="D52" s="240"/>
      <c r="E52" s="139"/>
      <c r="F52" s="139"/>
      <c r="G52" s="113"/>
      <c r="H52" s="139"/>
      <c r="I52" s="108"/>
      <c r="J52" s="108"/>
      <c r="K52" s="139">
        <f>'Data input'!P188</f>
        <v>0</v>
      </c>
      <c r="L52" s="108">
        <f>'Data input'!Q188</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42</v>
      </c>
      <c r="C53" s="122"/>
      <c r="D53" s="246" t="s">
        <v>154</v>
      </c>
      <c r="E53" s="132"/>
      <c r="F53" s="132"/>
      <c r="G53" s="71"/>
      <c r="H53" s="132"/>
      <c r="I53" s="99"/>
      <c r="J53" s="99"/>
      <c r="K53" s="132" t="str">
        <f>'Data input'!P189</f>
        <v>NSi3.4</v>
      </c>
      <c r="L53" s="99" t="str">
        <f>'Data input'!Q189</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5"/>
      <c r="D54" s="242" t="s">
        <v>155</v>
      </c>
      <c r="E54" s="135"/>
      <c r="F54" s="135"/>
      <c r="G54" s="75"/>
      <c r="H54" s="135"/>
      <c r="I54" s="103"/>
      <c r="J54" s="103"/>
      <c r="K54" s="165">
        <f>'Data input'!P190</f>
        <v>0</v>
      </c>
      <c r="L54" s="133">
        <f>'Data input'!Q190</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5"/>
      <c r="D55" s="242" t="s">
        <v>175</v>
      </c>
      <c r="E55" s="135"/>
      <c r="F55" s="135"/>
      <c r="G55" s="75"/>
      <c r="H55" s="135"/>
      <c r="I55" s="103"/>
      <c r="J55" s="103"/>
      <c r="K55" s="165">
        <f>'Data input'!P191</f>
        <v>0</v>
      </c>
      <c r="L55" s="165">
        <f>'Data input'!Q191</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5"/>
      <c r="D56" s="242" t="s">
        <v>176</v>
      </c>
      <c r="E56" s="135"/>
      <c r="F56" s="135"/>
      <c r="G56" s="75"/>
      <c r="H56" s="135"/>
      <c r="I56" s="103"/>
      <c r="J56" s="103"/>
      <c r="K56" s="165">
        <f>'Data input'!P192</f>
        <v>0</v>
      </c>
      <c r="L56" s="165">
        <f>'Data input'!Q192</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3"/>
      <c r="D57" s="240"/>
      <c r="E57" s="139"/>
      <c r="F57" s="139"/>
      <c r="G57" s="113"/>
      <c r="H57" s="139"/>
      <c r="I57" s="108"/>
      <c r="J57" s="108"/>
      <c r="K57" s="139">
        <f>'Data input'!P199</f>
        <v>0</v>
      </c>
      <c r="L57" s="108">
        <f>'Data input'!Q199</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46</v>
      </c>
      <c r="C58" s="122"/>
      <c r="D58" s="246" t="s">
        <v>154</v>
      </c>
      <c r="E58" s="132"/>
      <c r="F58" s="132"/>
      <c r="G58" s="71"/>
      <c r="H58" s="132"/>
      <c r="I58" s="99"/>
      <c r="J58" s="99"/>
      <c r="K58" s="132" t="str">
        <f>'Data input'!P200</f>
        <v>NSi3.5</v>
      </c>
      <c r="L58" s="99" t="str">
        <f>'Data input'!Q200</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5"/>
      <c r="D59" s="242" t="s">
        <v>155</v>
      </c>
      <c r="E59" s="135"/>
      <c r="F59" s="135"/>
      <c r="G59" s="75"/>
      <c r="H59" s="135"/>
      <c r="I59" s="103"/>
      <c r="J59" s="103"/>
      <c r="K59" s="165">
        <f>'Data input'!P201</f>
        <v>0</v>
      </c>
      <c r="L59" s="100">
        <f>'Data input'!Q201</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5"/>
      <c r="D60" s="242" t="s">
        <v>175</v>
      </c>
      <c r="E60" s="135"/>
      <c r="F60" s="135"/>
      <c r="G60" s="75"/>
      <c r="H60" s="135"/>
      <c r="I60" s="103"/>
      <c r="J60" s="103"/>
      <c r="K60" s="165">
        <f>'Data input'!P202</f>
        <v>0</v>
      </c>
      <c r="L60" s="165">
        <f>'Data input'!Q202</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5"/>
      <c r="D61" s="242" t="s">
        <v>176</v>
      </c>
      <c r="E61" s="135"/>
      <c r="F61" s="135"/>
      <c r="G61" s="75"/>
      <c r="H61" s="135"/>
      <c r="I61" s="103"/>
      <c r="J61" s="103"/>
      <c r="K61" s="165">
        <f>'Data input'!P203</f>
        <v>0</v>
      </c>
      <c r="L61" s="165">
        <f>'Data input'!Q203</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3"/>
      <c r="D62" s="240"/>
      <c r="E62" s="139"/>
      <c r="F62" s="139"/>
      <c r="G62" s="113"/>
      <c r="H62" s="139"/>
      <c r="I62" s="108"/>
      <c r="J62" s="108"/>
      <c r="K62" s="139"/>
      <c r="L62" s="108"/>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169</v>
      </c>
      <c r="C63" s="122"/>
      <c r="D63" s="238"/>
      <c r="E63" s="132"/>
      <c r="F63" s="132"/>
      <c r="G63" s="71"/>
      <c r="H63" s="132"/>
      <c r="I63" s="99"/>
      <c r="J63" s="99"/>
      <c r="K63" s="132"/>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7"/>
      <c r="D64" s="249"/>
      <c r="E64" s="143"/>
      <c r="F64" s="143"/>
      <c r="G64" s="90"/>
      <c r="H64" s="143"/>
      <c r="I64" s="82"/>
      <c r="J64" s="82"/>
      <c r="K64" s="143"/>
      <c r="L64" s="82"/>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1"/>
      <c r="E65" s="144"/>
      <c r="F65" s="144"/>
      <c r="G65" s="91"/>
      <c r="H65" s="144"/>
      <c r="I65" s="85"/>
      <c r="J65" s="85"/>
      <c r="K65" s="144"/>
      <c r="L65" s="8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Giedre Beconyte</cp:lastModifiedBy>
  <cp:lastPrinted>2011-05-09T13:43:26Z</cp:lastPrinted>
  <dcterms:created xsi:type="dcterms:W3CDTF">2006-12-11T16:06:48Z</dcterms:created>
  <dcterms:modified xsi:type="dcterms:W3CDTF">2011-08-25T06:48:37Z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